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57" windowHeight="12048" activeTab="0"/>
  </bookViews>
  <sheets>
    <sheet name="УТ ОКТЯБРЬ" sheetId="1" r:id="rId1"/>
  </sheets>
  <definedNames>
    <definedName name="_xlnm.Print_Titles" localSheetId="0">'УТ ОКТЯБРЬ'!$18:$19</definedName>
    <definedName name="_xlnm.Print_Area" localSheetId="0">'УТ ОКТЯБРЬ'!$A$1:$D$205</definedName>
  </definedNames>
  <calcPr fullCalcOnLoad="1"/>
</workbook>
</file>

<file path=xl/sharedStrings.xml><?xml version="1.0" encoding="utf-8"?>
<sst xmlns="http://schemas.openxmlformats.org/spreadsheetml/2006/main" count="390" uniqueCount="358">
  <si>
    <t>НАЛОГИ НА СОВОКУПНЫЙ ДОХОД</t>
  </si>
  <si>
    <t>ГОСУДАРСТВЕННАЯ ПОШЛИНА</t>
  </si>
  <si>
    <t>ДОХОДЫ ОТ  ПРОДАЖИ  МАТЕРИАЛЬНЫХ И НЕМАТЕРИАЛЬНЫХ  АКТИВОВ</t>
  </si>
  <si>
    <t>000 1 08 00000 00 0000 000</t>
  </si>
  <si>
    <t>Код бюджетной классификации Российской Федерации</t>
  </si>
  <si>
    <t>Сумма</t>
  </si>
  <si>
    <t xml:space="preserve">Налог на доходы физических лиц  </t>
  </si>
  <si>
    <t>182 1 01 02000 01 0000 110</t>
  </si>
  <si>
    <t>ПЛАТЕЖИ ПРИ ПОЛЬЗОВАНИИ ПРИРОДНЫМИ РЕСУРСАМИ</t>
  </si>
  <si>
    <t>ШТРАФЫ, САНКЦИИ, ВОЗМЕЩЕНИЕ УЩЕРБА</t>
  </si>
  <si>
    <t>ДОХОДЫ ОТ ОКАЗАНИЯ ПЛАТНЫХ УСЛУГ И КОМПЕНСАЦИИ ЗАТРАТ ГОСУДАРСТВА</t>
  </si>
  <si>
    <t>000 1 16 00000 00 0000 000</t>
  </si>
  <si>
    <t>000 1 00 00000 00 0000 000</t>
  </si>
  <si>
    <t>Единый сельскохозяйственный налог</t>
  </si>
  <si>
    <t>НАЛОГОВЫЕ И НЕНАЛОГОВЫЕ ДОХОДЫ</t>
  </si>
  <si>
    <t>000 8 50 00000 00 0000 000</t>
  </si>
  <si>
    <t>913 1 11 07015 05 0000 120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</si>
  <si>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</si>
  <si>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</si>
  <si>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000 1 11 00000 00 0000 000</t>
  </si>
  <si>
    <t>000 1 14 00000 00 0000 000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</si>
  <si>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</si>
  <si>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</si>
  <si>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 xml:space="preserve">Наименование 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</si>
  <si>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</si>
  <si>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</si>
  <si>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000 2 00 00000 00 0000 000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</si>
  <si>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</si>
  <si>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000 1 13 00000 00 0000 000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</si>
  <si>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</si>
  <si>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</si>
  <si>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НАЛОГОВЫЕ ДОХОДЫ</t>
  </si>
  <si>
    <t>НЕНАЛОГОВЫЕ ДОХОДЫ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</si>
  <si>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</si>
  <si>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</si>
  <si>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</si>
  <si>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</si>
  <si>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Прочие субсидии бюджетам муниципальных районов</t>
  </si>
  <si>
    <t xml:space="preserve">БЕЗВОЗМЕЗДНЫЕ  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</si>
  <si>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</si>
  <si>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</si>
  <si>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НАЛОГИ НА ТОВАРЫ (РАБОТЫ, УСЛУГИ), РЕАЛИЗУЕМЫЕ НА ТЕРРИТОРИИ РОССИЙСКОЙ ФЕДЕРАЦИИ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</si>
  <si>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</si>
  <si>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</si>
  <si>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</si>
  <si>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сбросы загрязняющих веществ в водные объекты</t>
  </si>
  <si>
    <t>048 1 12 01070 01 0000 120</t>
  </si>
  <si>
    <t>Прочие субвенции бюджетам муниципальных районов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</si>
  <si>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</si>
  <si>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НАЛОГИ НА ИМУЩЕСТВО</t>
  </si>
  <si>
    <t>182 1 01 02010 01 0000 110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</si>
  <si>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</si>
  <si>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</si>
  <si>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</si>
  <si>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</si>
  <si>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</si>
  <si>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</si>
  <si>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182 1 05 03010 01 0000 110</t>
  </si>
  <si>
    <t>182 1 06 06043 05 0000 110</t>
  </si>
  <si>
    <r>
      <rPr>
        <b/>
        <sz val="12"/>
        <rFont val="Times New Roman"/>
        <family val="1"/>
      </rPr>
      <t>Земельный налог с физических лиц</t>
    </r>
    <r>
      <rPr>
        <sz val="12"/>
        <rFont val="Times New Roman"/>
        <family val="1"/>
      </rPr>
      <t>, обладающих земельным участком, расположенным в границах межселенных территорий</t>
    </r>
  </si>
  <si>
    <t>913 1 11 05013 05 0000 120</t>
  </si>
  <si>
    <t>000 1 11 05013 13 0000 120</t>
  </si>
  <si>
    <t>913 1 11 05025 05 0000 120</t>
  </si>
  <si>
    <t>913 1 11 05075 05 0000 120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</si>
  <si>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</si>
  <si>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913 1 14 06025 05 0000 430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</si>
  <si>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</si>
  <si>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</si>
  <si>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</si>
  <si>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Налог, взимаемый в связи с применением упрощенной системы налогообложения</t>
  </si>
  <si>
    <t>182 1 05 01011 01 0000 110</t>
  </si>
  <si>
    <t>Налог, взимаемый с налогоплательщиков, выбравших в качестве объекта налогообложения доходы</t>
  </si>
  <si>
    <t>182 1 05 01021 01 0000 110</t>
  </si>
  <si>
    <t>"О бюджете Усть-Кутского муниципального образования</t>
  </si>
  <si>
    <t>000 1 11 05035 05 0000 120</t>
  </si>
  <si>
    <t>904 1 11 05035 05 0000 120</t>
  </si>
  <si>
    <t>182 1 05 04020 02 0000 110</t>
  </si>
  <si>
    <t>904 1 13 01995 05 0000 130</t>
  </si>
  <si>
    <t>904 1 13 02065 05 0000 130</t>
  </si>
  <si>
    <t>907 1 13 01995 05 0000 130</t>
  </si>
  <si>
    <t>907 1 13 02065 05 0000 130</t>
  </si>
  <si>
    <t>917 1 08 07150 01 0000 110</t>
  </si>
  <si>
    <t>917 1 13 02065 05 0000 130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</si>
  <si>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</t>
    </r>
    <r>
      <rPr>
        <b/>
        <sz val="12"/>
        <color indexed="59"/>
        <rFont val="Times New Roman"/>
        <family val="1"/>
      </rPr>
      <t>в границах городских поселений, а также средства от продажи права на заключение договоров аренды указанных земельных участков</t>
    </r>
  </si>
  <si>
    <t>953 1 11 05013 13 0000 120</t>
  </si>
  <si>
    <t>954 1 11 05013 13 0000 120</t>
  </si>
  <si>
    <t>000 1 01 00000 00 0000 000</t>
  </si>
  <si>
    <t>000 1 03 00000 00 0000 110</t>
  </si>
  <si>
    <t>000 1 05 00000 00 0000 000</t>
  </si>
  <si>
    <t>000 1 06 00000 00 0000 110</t>
  </si>
  <si>
    <t>000 1 12 00000 00 0000 000</t>
  </si>
  <si>
    <t>048 1 12 01041 01 0000 120</t>
  </si>
  <si>
    <t>Плата за размещение отходов производства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</si>
  <si>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</si>
  <si>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000 1 05 01000 00 0000 110</t>
  </si>
  <si>
    <t>907 1 11 05035 05 0000 120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</si>
  <si>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59"/>
        <rFont val="Times New Roman"/>
        <family val="1"/>
      </rPr>
      <t>1</t>
    </r>
    <r>
      <rPr>
        <sz val="12"/>
        <color indexed="59"/>
        <rFont val="Times New Roman"/>
        <family val="1"/>
      </rPr>
      <t xml:space="preserve"> и 228 Налогового кодекса Российской Федерации</t>
    </r>
  </si>
  <si>
    <t>000 2 02 20000 00 0000 150</t>
  </si>
  <si>
    <t>000 2 02 29999 05 0000 150</t>
  </si>
  <si>
    <t>917 2 02 29999 05 0002 150</t>
  </si>
  <si>
    <t>907 2 02 29999 05 0003 150</t>
  </si>
  <si>
    <t>910 2 02 29999 05 0010 150</t>
  </si>
  <si>
    <t>000 2 02 30000 00 0000 150</t>
  </si>
  <si>
    <t>917 2 02 30022 05 0000 150</t>
  </si>
  <si>
    <t>000 2 02 30024 05 0000 150</t>
  </si>
  <si>
    <t>917 2 02 30024 05 0001 150</t>
  </si>
  <si>
    <t>917 2 02 30024 05 0002 150</t>
  </si>
  <si>
    <t>917 2 02 30024 05 0003 150</t>
  </si>
  <si>
    <t>902 2 02 30024 05 0004 150</t>
  </si>
  <si>
    <t>907 2 02 30024 05 0006 150</t>
  </si>
  <si>
    <t>917 2 02 30024 05 0007 150</t>
  </si>
  <si>
    <t>917 2 02 30024 05 0008 150</t>
  </si>
  <si>
    <t>917 2 02 35120 05 0000 150</t>
  </si>
  <si>
    <t>000 2 02 39999 05 0000 150</t>
  </si>
  <si>
    <t>907 2 02 39999 05 0001 150</t>
  </si>
  <si>
    <t>907 2 02 39999 05 0002 150</t>
  </si>
  <si>
    <t>000 2 02 40000 00 0000 150</t>
  </si>
  <si>
    <t>000 2 02 40014 05 0000 150</t>
  </si>
  <si>
    <t>910 2 02 40014 05 0001 150</t>
  </si>
  <si>
    <t>917 2 02 40014 05 0002 150</t>
  </si>
  <si>
    <t>917 2 02 40014 05 0003 150</t>
  </si>
  <si>
    <t>913 2 02 40014 05 0004 150</t>
  </si>
  <si>
    <t>913 2 02 40014 05 0006 150</t>
  </si>
  <si>
    <t>912 2 02 40014 05 0008 150</t>
  </si>
  <si>
    <t>100 1 03 02231 01 0000 110</t>
  </si>
  <si>
    <t>100 1 03 02241 01 0000 110</t>
  </si>
  <si>
    <t>100 1 03 02251 01 0000 110</t>
  </si>
  <si>
    <t>100 1 03 02261 01 0000 110</t>
  </si>
  <si>
    <r>
      <rPr>
        <b/>
        <sz val="12"/>
        <color indexed="59"/>
        <rFont val="Times New Roman"/>
        <family val="1"/>
      </rPr>
      <t>Доходы от уплаты акцизов на дизельное топливо</t>
    </r>
    <r>
      <rPr>
        <sz val="12"/>
        <color indexed="59"/>
        <rFont val="Times New Roman"/>
        <family val="1"/>
      </rPr>
      <t>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</si>
  <si>
    <r>
      <rPr>
        <b/>
        <sz val="12"/>
        <color indexed="59"/>
        <rFont val="Times New Roman"/>
        <family val="1"/>
      </rPr>
      <t>Доходы от уплаты акцизов на моторные масла для дизельных и (или) карбюраторных (инжекторных) двигателей,</t>
    </r>
    <r>
      <rPr>
        <sz val="12"/>
        <color indexed="59"/>
        <rFont val="Times New Roman"/>
        <family val="1"/>
      </rPr>
      <t xml:space="preserve">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</si>
  <si>
    <r>
      <rPr>
        <b/>
        <sz val="12"/>
        <color indexed="59"/>
        <rFont val="Times New Roman"/>
        <family val="1"/>
      </rPr>
      <t xml:space="preserve">Доходы от уплаты акцизов на автомобильный бензин, </t>
    </r>
    <r>
      <rPr>
        <sz val="12"/>
        <color indexed="59"/>
        <rFont val="Times New Roman"/>
        <family val="1"/>
      </rPr>
      <t>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</si>
  <si>
    <r>
      <rPr>
        <b/>
        <sz val="12"/>
        <color indexed="59"/>
        <rFont val="Times New Roman"/>
        <family val="1"/>
      </rPr>
      <t>Доходы от уплаты акцизов на прямогонный бензин</t>
    </r>
    <r>
      <rPr>
        <sz val="12"/>
        <color indexed="59"/>
        <rFont val="Times New Roman"/>
        <family val="1"/>
      </rPr>
      <t>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</si>
  <si>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</t>
    </r>
    <r>
      <rPr>
        <b/>
        <sz val="12"/>
        <color indexed="59"/>
        <rFont val="Times New Roman"/>
        <family val="1"/>
      </rPr>
      <t>в границах городских поселений,</t>
    </r>
    <r>
      <rPr>
        <sz val="12"/>
        <color indexed="59"/>
        <rFont val="Times New Roman"/>
        <family val="1"/>
      </rPr>
      <t xml:space="preserve"> а также средства от продажи права на заключение договоров аренды указанных земельных участков </t>
    </r>
    <r>
      <rPr>
        <b/>
        <sz val="12"/>
        <color indexed="59"/>
        <rFont val="Times New Roman"/>
        <family val="1"/>
      </rPr>
      <t>(Усть-Кутское городское поселение)</t>
    </r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</si>
  <si>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</t>
    </r>
    <r>
      <rPr>
        <b/>
        <sz val="12"/>
        <color indexed="59"/>
        <rFont val="Times New Roman"/>
        <family val="1"/>
      </rPr>
      <t>в границах городских поселений,</t>
    </r>
    <r>
      <rPr>
        <sz val="12"/>
        <color indexed="59"/>
        <rFont val="Times New Roman"/>
        <family val="1"/>
      </rPr>
      <t xml:space="preserve"> а также средства от продажи права на заключение договоров аренды указанных земельных участков </t>
    </r>
    <r>
      <rPr>
        <b/>
        <sz val="12"/>
        <color indexed="59"/>
        <rFont val="Times New Roman"/>
        <family val="1"/>
      </rPr>
      <t>(Янтальское городское поселение)</t>
    </r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</si>
  <si>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</t>
    </r>
    <r>
      <rPr>
        <b/>
        <sz val="12"/>
        <color indexed="59"/>
        <rFont val="Times New Roman"/>
        <family val="1"/>
      </rPr>
      <t>в границах городских поселений,</t>
    </r>
    <r>
      <rPr>
        <sz val="12"/>
        <color indexed="59"/>
        <rFont val="Times New Roman"/>
        <family val="1"/>
      </rPr>
      <t xml:space="preserve"> а также средства от продажи права на заключение договоров аренды указанных земельных участков </t>
    </r>
    <r>
      <rPr>
        <b/>
        <sz val="12"/>
        <color indexed="59"/>
        <rFont val="Times New Roman"/>
        <family val="1"/>
      </rPr>
      <t>(Звёзднинское городское поселение)</t>
    </r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</si>
  <si>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</si>
  <si>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</si>
  <si>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</si>
  <si>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</si>
  <si>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907 2 02 29999 05 0019 150</t>
  </si>
  <si>
    <t>910 2 02 40014 05 0007 150</t>
  </si>
  <si>
    <t>ИТОГО  ДОХОДОВ</t>
  </si>
  <si>
    <t>952 1 11 05013 13 0000 120</t>
  </si>
  <si>
    <t>907 2 02 29999 05 0020 150</t>
  </si>
  <si>
    <t>907 2 02 30024 05 0010 150</t>
  </si>
  <si>
    <t>913 1 14 13050 05 0000 410</t>
  </si>
  <si>
    <t>806 1 16 01053 01 0000 140</t>
  </si>
  <si>
    <t>806 1 16 01063 01 0000 140</t>
  </si>
  <si>
    <t>806 1 16 01073 01 0000 140</t>
  </si>
  <si>
    <t>806 1 16 01113 01 0000 140</t>
  </si>
  <si>
    <t>806 1 16 01203 01 0000 140</t>
  </si>
  <si>
    <t>048 1 12 01042 01 0000 120</t>
  </si>
  <si>
    <t>Плата за размещение твердых коммунальных отходов</t>
  </si>
  <si>
    <t>907 2 02 25304 05 0000 150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</si>
  <si>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</si>
  <si>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913 1 11 05013 05 1000 120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</si>
  <si>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отмененному) </t>
    </r>
    <r>
      <rPr>
        <b/>
        <sz val="12"/>
        <color indexed="59"/>
        <rFont val="Times New Roman"/>
        <family val="1"/>
      </rPr>
      <t>(в границах межселенных территорий муниципального района)</t>
    </r>
  </si>
  <si>
    <t>913 1 11 05013 05 1001 120</t>
  </si>
  <si>
    <t>913 1 11 05013 05 1002 120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</si>
  <si>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отмененном) </t>
    </r>
    <r>
      <rPr>
        <b/>
        <sz val="12"/>
        <color indexed="59"/>
        <rFont val="Times New Roman"/>
        <family val="1"/>
      </rPr>
      <t>(в границах Верхнемарковского сельского поселения)</t>
    </r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</si>
  <si>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отмененному) </t>
    </r>
    <r>
      <rPr>
        <b/>
        <sz val="12"/>
        <color indexed="59"/>
        <rFont val="Times New Roman"/>
        <family val="1"/>
      </rPr>
      <t>(в границах Нийского сельского поселения)</t>
    </r>
  </si>
  <si>
    <t>913 1 11 05013 05 1003 120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</si>
  <si>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отмененному) </t>
    </r>
    <r>
      <rPr>
        <b/>
        <sz val="12"/>
        <color indexed="59"/>
        <rFont val="Times New Roman"/>
        <family val="1"/>
      </rPr>
      <t>(в границах Подымахинского сельского поселения)</t>
    </r>
  </si>
  <si>
    <t>913 1 11 05013 05 1004 120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</si>
  <si>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отмененному) </t>
    </r>
    <r>
      <rPr>
        <b/>
        <sz val="12"/>
        <color indexed="59"/>
        <rFont val="Times New Roman"/>
        <family val="1"/>
      </rPr>
      <t>(в границах Ручейского сельского поселения)</t>
    </r>
  </si>
  <si>
    <t>000 1 16 01053 01 0000 140</t>
  </si>
  <si>
    <t>837 1 16 01053 01 0000 140</t>
  </si>
  <si>
    <t>000 1 16 01063 01 0000 140</t>
  </si>
  <si>
    <t>837 1 16 01063 01 0000 140</t>
  </si>
  <si>
    <t>000 1 16 01073 01 0000 140</t>
  </si>
  <si>
    <t>837 1 16 01073 01 0000 140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</si>
  <si>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</si>
  <si>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837 1 16 01083 01 0000 140</t>
  </si>
  <si>
    <t>837 1 16 01133 01 0000 140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</si>
  <si>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</si>
  <si>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837 1 16 01143 01 0000 140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</si>
  <si>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</si>
  <si>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</si>
  <si>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</si>
  <si>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000 1 16 01193 01 0000 140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</si>
  <si>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</si>
  <si>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837 1 16 01193 01 0000 140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</si>
  <si>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</si>
  <si>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</si>
  <si>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837 1 16 01203 01 0000 140</t>
  </si>
  <si>
    <t>907 2 02 30024 05 0011 150</t>
  </si>
  <si>
    <r>
      <t>Государственная пошлина за выдачу разрешения на установку рекламной конструкции</t>
    </r>
    <r>
      <rPr>
        <b/>
        <sz val="12"/>
        <color indexed="59"/>
        <rFont val="Times New Roman"/>
        <family val="1"/>
      </rPr>
      <t xml:space="preserve"> </t>
    </r>
  </si>
  <si>
    <r>
      <t>Доходы, получаемые в виде арендной платы за земельные участки, государственная собственность на которые не разграничена и которые расположены в</t>
    </r>
    <r>
      <rPr>
        <b/>
        <sz val="12"/>
        <color indexed="59"/>
        <rFont val="Times New Roman"/>
        <family val="1"/>
      </rPr>
      <t xml:space="preserve">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
</t>
    </r>
  </si>
  <si>
    <r>
      <t xml:space="preserve">Доходы, получаемые в виде арендной платы, а также средства от продажи права на заключение договоров аренды за земли, находящиеся </t>
    </r>
    <r>
      <rPr>
        <b/>
        <sz val="12"/>
        <color indexed="59"/>
        <rFont val="Times New Roman"/>
        <family val="1"/>
      </rPr>
      <t>в собственности муниципальных районов</t>
    </r>
    <r>
      <rPr>
        <sz val="12"/>
        <color indexed="59"/>
        <rFont val="Times New Roman"/>
        <family val="1"/>
      </rPr>
      <t xml:space="preserve"> (за исключением земельных участков муниципальных бюджетных и автономных учреждений)</t>
    </r>
    <r>
      <rPr>
        <b/>
        <sz val="12"/>
        <color indexed="59"/>
        <rFont val="Times New Roman"/>
        <family val="1"/>
      </rPr>
      <t xml:space="preserve"> </t>
    </r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</si>
  <si>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</si>
  <si>
    <t xml:space="preserve">Доходы от сдачи в аренду имущества, составляющего казну муниципальных районов (за исключением земельных участков) </t>
  </si>
  <si>
    <r>
  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  </r>
    <r>
      <rPr>
        <b/>
        <sz val="12"/>
        <color indexed="59"/>
        <rFont val="Times New Roman"/>
        <family val="1"/>
      </rPr>
      <t xml:space="preserve"> </t>
    </r>
  </si>
  <si>
    <r>
      <t>Прочие доходы от оказания платных услуг (работ) получателями средств бюджетов муниципальных районов</t>
    </r>
    <r>
      <rPr>
        <b/>
        <sz val="12"/>
        <color indexed="59"/>
        <rFont val="Times New Roman"/>
        <family val="1"/>
      </rPr>
      <t xml:space="preserve"> </t>
    </r>
  </si>
  <si>
    <t xml:space="preserve">Прочие доходы от оказания платных услуг (работ) получателями средств бюджетов муниципальных районов 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</si>
  <si>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</si>
  <si>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r>
  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  </r>
    <r>
      <rPr>
        <b/>
        <sz val="12"/>
        <color indexed="59"/>
        <rFont val="Times New Roman"/>
        <family val="1"/>
      </rPr>
      <t xml:space="preserve"> </t>
    </r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</si>
  <si>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</si>
  <si>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</si>
  <si>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</si>
  <si>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 </t>
  </si>
  <si>
    <r>
      <t>Прочие субсидии бюджетам муниципальных районов (</t>
    </r>
    <r>
      <rPr>
        <b/>
        <sz val="12"/>
        <color indexed="59"/>
        <rFont val="Times New Roman"/>
        <family val="1"/>
      </rPr>
      <t>на частичное финансовое обеспечение (возмещение)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  </r>
    <r>
      <rPr>
        <sz val="12"/>
        <color indexed="59"/>
        <rFont val="Times New Roman"/>
        <family val="1"/>
      </rPr>
      <t xml:space="preserve">)  </t>
    </r>
  </si>
  <si>
    <r>
      <t>Прочие субсидии бюджетам муниципальных районов</t>
    </r>
    <r>
      <rPr>
        <b/>
        <sz val="12"/>
        <color indexed="59"/>
        <rFont val="Times New Roman"/>
        <family val="1"/>
      </rPr>
      <t xml:space="preserve"> (для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области, между муниципальными образованиями ИО) </t>
    </r>
    <r>
      <rPr>
        <b/>
        <sz val="12"/>
        <color indexed="59"/>
        <rFont val="Times New Roman"/>
        <family val="1"/>
      </rPr>
      <t xml:space="preserve">
</t>
    </r>
  </si>
  <si>
    <r>
      <t>Прочие субсидии бюджетам муниципальных районов (</t>
    </r>
    <r>
      <rPr>
        <b/>
        <sz val="12"/>
        <color indexed="59"/>
        <rFont val="Times New Roman"/>
        <family val="1"/>
      </rPr>
      <t>на реализацию мероприятий перечня проектов народных инициатив)</t>
    </r>
  </si>
  <si>
    <r>
      <t>Прочие субсидии бюджетам муниципальных районов</t>
    </r>
    <r>
      <rPr>
        <b/>
        <sz val="12"/>
        <color indexed="59"/>
        <rFont val="Times New Roman"/>
        <family val="1"/>
      </rPr>
      <t xml:space="preserve"> (по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области) </t>
    </r>
  </si>
  <si>
    <r>
      <t xml:space="preserve">Прочие субсидии бюджетам муниципальных районов </t>
    </r>
    <r>
      <rPr>
        <b/>
        <sz val="12"/>
        <color indexed="59"/>
        <rFont val="Times New Roman"/>
        <family val="1"/>
      </rPr>
      <t xml:space="preserve">(на обеспечение бесплатным питьевым молоком обучающихся 1-4 классов в муниципальных общеобразовательных организациях в Иркутской области) </t>
    </r>
  </si>
  <si>
    <r>
      <t xml:space="preserve">Субвенции бюджетам муниципальных районов на предоставление гражданам субсидий </t>
    </r>
    <r>
      <rPr>
        <b/>
        <sz val="12"/>
        <color indexed="8"/>
        <rFont val="Times New Roman"/>
        <family val="1"/>
      </rPr>
      <t xml:space="preserve">на оплату жилого помещения и коммунальных услуг 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</si>
  <si>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 xml:space="preserve">(По хранению, комплектованию, учету и использованию архивных документов, относящихся к государственной собственности Иркутской области) </t>
    </r>
  </si>
  <si>
    <r>
      <t>Субвенции бюджетам муниципальных районов на выполнение передаваемых полномочий субъектов Российской Федерации</t>
    </r>
    <r>
      <rPr>
        <b/>
        <sz val="12"/>
        <color indexed="59"/>
        <rFont val="Times New Roman"/>
        <family val="1"/>
      </rPr>
      <t xml:space="preserve"> (Государственные полномочия в сфере труда) 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</si>
  <si>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 xml:space="preserve">(Определение персонального состава и обеспечение деятельности районных (городских), районных в городах комиссий по делам несовершеннолетних и защите их прав) 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</si>
  <si>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 xml:space="preserve">(по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области) 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</si>
  <si>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 xml:space="preserve">по исполнению внешнего муниципального финансового контроля поселения 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</si>
  <si>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 xml:space="preserve">по осуществлению внутреннего муниципального финансового контроля поселения </t>
    </r>
  </si>
  <si>
    <r>
  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2"/>
        <color indexed="59"/>
        <rFont val="Times New Roman"/>
        <family val="1"/>
      </rPr>
      <t xml:space="preserve"> по содержанию и функционированию МКУ ЕДДС УКМО 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</si>
  <si>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>по управлению муниципальным имуществом поселения</t>
    </r>
    <r>
      <rPr>
        <sz val="12"/>
        <color indexed="59"/>
        <rFont val="Times New Roman"/>
        <family val="1"/>
      </rPr>
      <t xml:space="preserve"> 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</si>
  <si>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</t>
    </r>
    <r>
      <rPr>
        <b/>
        <sz val="12"/>
        <color indexed="59"/>
        <rFont val="Times New Roman"/>
        <family val="1"/>
      </rPr>
      <t xml:space="preserve">по исполнению градостроительной деятельности в поселении </t>
    </r>
    <r>
      <rPr>
        <sz val="12"/>
        <color indexed="59"/>
        <rFont val="Times New Roman"/>
        <family val="1"/>
      </rPr>
      <t xml:space="preserve"> 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</si>
  <si>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 xml:space="preserve">по организации правовой работы в поселении </t>
    </r>
    <r>
      <rPr>
        <sz val="12"/>
        <color indexed="59"/>
        <rFont val="Times New Roman"/>
        <family val="1"/>
      </rPr>
      <t xml:space="preserve"> 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</si>
  <si>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>по исполнению и контролю за исполнением бюджета поселения</t>
    </r>
  </si>
  <si>
    <r>
      <t xml:space="preserve">Прочие субвенции бюджетам муниципальных районов </t>
    </r>
    <r>
      <rPr>
        <b/>
        <sz val="12"/>
        <color indexed="59"/>
        <rFont val="Times New Roman"/>
        <family val="1"/>
      </rPr>
      <t>(Обеспечение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организациях)</t>
    </r>
  </si>
  <si>
    <r>
      <t xml:space="preserve">Прочие субвенции бюджетам муниципальных районов </t>
    </r>
    <r>
      <rPr>
        <b/>
        <sz val="12"/>
        <color indexed="59"/>
        <rFont val="Times New Roman"/>
        <family val="1"/>
      </rPr>
      <t>(Обеспечение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 обеспечение дополнительного образования детей в муниципальных общеобразовательных организациях)</t>
    </r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</si>
  <si>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</si>
  <si>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 xml:space="preserve"> (по обеспечению бесплатным двухразовым питанием детей-инвалидов) 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</si>
  <si>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 xml:space="preserve">(Осуществление органами местного самоуправления областных государственных полномочий 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ответственности) 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</si>
  <si>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 xml:space="preserve">(По определению персонального состава и обеспечению деятельности административных комиссий) </t>
    </r>
    <r>
      <rPr>
        <sz val="12"/>
        <color indexed="59"/>
        <rFont val="Times New Roman"/>
        <family val="1"/>
      </rPr>
      <t xml:space="preserve"> 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</si>
  <si>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 xml:space="preserve">(По предоставлению мер социальной поддержки многодетным и малоимущим семьям) </t>
    </r>
  </si>
  <si>
    <t>000 1 14 06000 00 0000 430</t>
  </si>
  <si>
    <t xml:space="preserve">  Доходы от приватизации имущества, находящегося в государственной и муниципальной собственности</t>
  </si>
  <si>
    <t>000 1 14 13000 00 0000 410</t>
  </si>
  <si>
    <t>907 2 02 29999 05 0008 150</t>
  </si>
  <si>
    <r>
      <t xml:space="preserve">Прочие субсидии бюджетам муниципальных районов </t>
    </r>
    <r>
      <rPr>
        <b/>
        <sz val="12"/>
        <color indexed="59"/>
        <rFont val="Times New Roman"/>
        <family val="1"/>
      </rPr>
      <t>(на капитальные ремонты образовательных организаций)</t>
    </r>
  </si>
  <si>
    <t>тыс. рублей</t>
  </si>
  <si>
    <r>
      <t xml:space="preserve">Субвенция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>(по обеспечению бесплатным питанием обучающихся, пребывающих на полном государственном обеспечении в организациях социального обслуживания, посещающих муниципальные общеобразовательные организации)</t>
    </r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</si>
  <si>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</si>
  <si>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</si>
  <si>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182 1 01 02100 01 0000 110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</si>
  <si>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 превышающей 650 000 рублей)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</si>
  <si>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</si>
  <si>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837 1 16 01173 01 0000 140</t>
  </si>
  <si>
    <t>843 1 16 11050 01 0000 140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</si>
  <si>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</si>
  <si>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837 1 16 01093 01 0000 140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</si>
  <si>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</si>
  <si>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 </t>
  </si>
  <si>
    <t>на 2022 год и на плановый период 2023 и 2024 годов"</t>
  </si>
  <si>
    <t>Прогнозируемые доходы районного бюджета на 2022 год</t>
  </si>
  <si>
    <t>182 1 06 06033 05 0000 110</t>
  </si>
  <si>
    <r>
      <rPr>
        <b/>
        <sz val="12"/>
        <rFont val="Times New Roman"/>
        <family val="1"/>
      </rPr>
      <t>Земельный налог с организаций</t>
    </r>
    <r>
      <rPr>
        <sz val="12"/>
        <rFont val="Times New Roman"/>
        <family val="1"/>
      </rPr>
      <t>, обладающих земельным участком, расположенным в границах межселенных территорий</t>
    </r>
  </si>
  <si>
    <t>904 2 02 25467 05 0000 150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</si>
  <si>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</si>
  <si>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904 2 02 25519 05 0002 150</t>
  </si>
  <si>
    <r>
      <t>Субсидии бюджетам муниципальных районов на поддержку отрасли культуры</t>
    </r>
    <r>
      <rPr>
        <b/>
        <sz val="12"/>
        <color indexed="59"/>
        <rFont val="Times New Roman"/>
        <family val="1"/>
      </rPr>
      <t xml:space="preserve"> (в части комплектования книжных фондов библиотек МО)</t>
    </r>
  </si>
  <si>
    <t>904 2 02 29999 05 0007 150</t>
  </si>
  <si>
    <r>
      <t xml:space="preserve">Прочие субсидии бюджетам муниципальных районов </t>
    </r>
    <r>
      <rPr>
        <b/>
        <sz val="12"/>
        <color indexed="59"/>
        <rFont val="Times New Roman"/>
        <family val="1"/>
      </rPr>
      <t>(на развитие домов культуры)</t>
    </r>
  </si>
  <si>
    <t>910 2 02 30024 05 0005 150</t>
  </si>
  <si>
    <r>
      <t>Субвенции бюджетам муниципальных районов на выполнение передаваемых полномочий субъектов Российской Федерации</t>
    </r>
    <r>
      <rPr>
        <b/>
        <sz val="12"/>
        <color indexed="59"/>
        <rFont val="Times New Roman"/>
        <family val="1"/>
      </rPr>
      <t xml:space="preserve"> (на выравнивание бюджетной обеспеченности поселений, входящих в состав муниципального района)</t>
    </r>
  </si>
  <si>
    <t>000 1 06 06000 00 0000 110</t>
  </si>
  <si>
    <t xml:space="preserve">Земельный налог </t>
  </si>
  <si>
    <t>000 2 02 25519 05 0000 150</t>
  </si>
  <si>
    <t>Субсидия бюджетам муниципальных районов на поддержку отрасли культуры</t>
  </si>
  <si>
    <t>952 1 14 06013 13 0000 430</t>
  </si>
  <si>
    <r>
      <t xml:space="preserve">Прочие субсидии бюджетам муниципальных районов </t>
    </r>
    <r>
      <rPr>
        <b/>
        <sz val="12"/>
        <color indexed="59"/>
        <rFont val="Times New Roman"/>
        <family val="1"/>
      </rPr>
      <t>(на ремонт объектов муниципальной собственности в сфере культуры)</t>
    </r>
  </si>
  <si>
    <t>904 2 02 29999 05 0006 150</t>
  </si>
  <si>
    <t>"Приложение № 2</t>
  </si>
  <si>
    <t>муниципального образования от 21.12.2021 г. № 86</t>
  </si>
  <si>
    <t>"О внесении изменений в решение Думы Усть-Кутского</t>
  </si>
  <si>
    <t>к решению Думы Усть-Кутского муниципального образования</t>
  </si>
  <si>
    <t>Приложение № 1</t>
  </si>
  <si>
    <t>".</t>
  </si>
  <si>
    <t>907 2 02 25750 05 0000 150</t>
  </si>
  <si>
    <t>Субсидии бюджетам муниципальных районов на реализацию мероприятий по модернизации школьных систем образования</t>
  </si>
  <si>
    <t>904 2 02 25519 05 0001 150</t>
  </si>
  <si>
    <r>
      <t xml:space="preserve">Субсидии бюджетам муниципальных районов на поддержку отрасли культуры </t>
    </r>
    <r>
      <rPr>
        <b/>
        <sz val="12"/>
        <color indexed="59"/>
        <rFont val="Times New Roman"/>
        <family val="1"/>
      </rPr>
      <t>(на ремонт объектов муниципальной собственности в сфере культуры)</t>
    </r>
  </si>
  <si>
    <t>907 2 02 45303 05 0000 150</t>
  </si>
  <si>
    <t>000 2 04 05000 05 0000 150</t>
  </si>
  <si>
    <t>904 2 04 05020 05 0000 150</t>
  </si>
  <si>
    <t xml:space="preserve">Поступления от денежных пожертвований, предоставляемых негосударственными организациями получателям средств бюджетов муниципальных районов </t>
  </si>
  <si>
    <t>000 2 18 00000 05 0000 150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</si>
  <si>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</si>
  <si>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910 2 18 60010 05 0000 150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</si>
  <si>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</si>
  <si>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000 2 19 00000 05 0000 150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</si>
  <si>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</si>
  <si>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917 2 19 35120 05 0000 150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</si>
  <si>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</si>
  <si>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917 2 19 35469 05 0000 150</t>
  </si>
  <si>
    <t>Возврат остатков субвенций на проведение Всероссийской переписи населения 2020 года из бюджетов муниципальных районов</t>
  </si>
  <si>
    <t>902 2 19 60010 05 0000 150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</si>
  <si>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</si>
  <si>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907 2 19 60010 05 0000 150</t>
  </si>
  <si>
    <t>917 2 19 60010 05 0000 150</t>
  </si>
  <si>
    <t xml:space="preserve"> муниципального образования от 21.12.2021 г № 86</t>
  </si>
  <si>
    <t>к решению Думы Усть-Кутского</t>
  </si>
  <si>
    <t>913 2 02 40014 05 0009 150</t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</si>
  <si>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>по исполнению  муниципального земельного контроля</t>
    </r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</si>
  <si>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</si>
  <si>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913 1 11 01050 05 0000 120</t>
  </si>
  <si>
    <t>913 1 11 05013 05 2003 120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</si>
  <si>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 продажи права на заключение договоров аренды указанных земельных участков (Пени и проценты по соответствующему платежу (в границах Подымахинского сельского поселения))</t>
  </si>
  <si>
    <t>913 1 11 05313 05 1001 120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</si>
  <si>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 (в границах Верхнемарковского сельского поселения)</t>
  </si>
  <si>
    <t>000 1 10 00000 00 0000 000</t>
  </si>
  <si>
    <t>000 1 13 02995 05 0000 130</t>
  </si>
  <si>
    <t>Прочие доходы от компенсации затрат бюджетов муниципальных районов</t>
  </si>
  <si>
    <t>904 1 13 02995 05 0000 130</t>
  </si>
  <si>
    <t>907 1 13 02995 05 0000 130</t>
  </si>
  <si>
    <t>917 1 13 02995 05 0000 130</t>
  </si>
  <si>
    <t xml:space="preserve">  Доходы от продажи земельных участков, находящихся в государственной и муниципальной собственности, всего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</si>
  <si>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</si>
  <si>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913 1 14 06013 05 0000 430</t>
  </si>
  <si>
    <t>913 1 14 06013 05 0001 430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</si>
  <si>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</si>
  <si>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</si>
  <si>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954 1 14 06013 13 0000 430</t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</si>
  <si>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b/>
        <sz val="12"/>
        <rFont val="Times New Roman"/>
        <family val="1"/>
      </rPr>
      <t xml:space="preserve"> </t>
    </r>
  </si>
  <si>
    <t>907 2 02 29999 05 0025 150</t>
  </si>
  <si>
    <t>Прочие межбюджетные трансферты, передаваемые бюджетам муниципальных районов</t>
  </si>
  <si>
    <t>000 2 02 49999 05 0000 150</t>
  </si>
  <si>
    <t>910 2 02 49999 05 0004 150</t>
  </si>
  <si>
    <t>907 2 02 05020 05 0000 150</t>
  </si>
  <si>
    <t>904 202 29999 05 0011 150</t>
  </si>
  <si>
    <r>
      <t xml:space="preserve">Прочие субсидии бюджетам муниципальных районов </t>
    </r>
    <r>
      <rPr>
        <b/>
        <sz val="12"/>
        <color indexed="59"/>
        <rFont val="Times New Roman"/>
        <family val="1"/>
      </rPr>
      <t>(на приобретение спортивного оборудования и инвентаря для оснащения муниципальных организаций)</t>
    </r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</si>
  <si>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  </r>
    <r>
      <rPr>
        <b/>
        <sz val="12"/>
        <color indexed="59"/>
        <rFont val="Times New Roman"/>
        <family val="1"/>
      </rPr>
      <t>(Пени и проценты по соответствующему платежу (в границах Нийского сельского поселения))</t>
    </r>
  </si>
  <si>
    <t>913 1 11 05013 05 2002 120</t>
  </si>
  <si>
    <t>913 1 14 06013 05 0002 430</t>
  </si>
  <si>
    <t>913 1 14 06013 05 0003 430</t>
  </si>
  <si>
    <r>
  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 </t>
    </r>
    <r>
      <rPr>
        <b/>
        <sz val="12"/>
        <rFont val="Times New Roman"/>
        <family val="1"/>
      </rPr>
      <t>(в границах Верхнемарковского сельского поселения)</t>
    </r>
  </si>
  <si>
    <r>
  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 </t>
    </r>
    <r>
      <rPr>
        <b/>
        <sz val="12"/>
        <rFont val="Times New Roman"/>
        <family val="1"/>
      </rPr>
      <t>(в границах Нийского сельского поселения)</t>
    </r>
  </si>
  <si>
    <r>
  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</t>
    </r>
    <r>
      <rPr>
        <b/>
        <sz val="12"/>
        <rFont val="Times New Roman"/>
        <family val="1"/>
      </rPr>
      <t xml:space="preserve"> (в границах Подымахинского сельского поселения)</t>
    </r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</si>
  <si>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</si>
  <si>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912 1 16 01157 01 0000 140</t>
  </si>
  <si>
    <t>806 1 16 01193 01 0000 140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</si>
  <si>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</si>
  <si>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</si>
  <si>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904 1 16 07010 05 0000 140</t>
  </si>
  <si>
    <t>907 1 16 07010 05 0000 140</t>
  </si>
  <si>
    <t>913 1 16 07010 05 0000 140</t>
  </si>
  <si>
    <t>917 1 16 07010 05 0000 140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</si>
  <si>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</si>
  <si>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</si>
  <si>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907 1 16 07090 05 0000 140</t>
  </si>
  <si>
    <t>917 1 16 07090 05 0000 140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</si>
  <si>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</si>
  <si>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917 1 16 10031 05 0000 140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</si>
  <si>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</si>
  <si>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</si>
  <si>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141 1 16 10123 01 0000 140</t>
  </si>
  <si>
    <t>188 1 16 10123 01 0000 140</t>
  </si>
  <si>
    <t>415 1 16 10123 01 0000 140</t>
  </si>
  <si>
    <t>809 1 16 10123 01 0000 140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</si>
  <si>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</si>
  <si>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</si>
  <si>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000 1 16 11050 01 0000 140</t>
  </si>
  <si>
    <t>815 1 16 11050 01 0000 140</t>
  </si>
  <si>
    <t>907 2 02 29999 05 0026 150</t>
  </si>
  <si>
    <r>
      <t xml:space="preserve">Прочие субсидии бюджетам муниципальных районов </t>
    </r>
    <r>
      <rPr>
        <b/>
        <sz val="12"/>
        <rFont val="Times New Roman"/>
        <family val="1"/>
      </rPr>
      <t>(на реализацию мероприятий по приобретению учебников и учебных и учебных пособий, а так же учебно-методических материалов)</t>
    </r>
  </si>
  <si>
    <r>
      <t xml:space="preserve">Прочие субсидии бюджетам муниципальных районов </t>
    </r>
    <r>
      <rPr>
        <b/>
        <sz val="12"/>
        <rFont val="Times New Roman"/>
        <family val="1"/>
      </rPr>
      <t>(на приобретение средств обучения и воспитания (мебели для занятия в учебных классах)</t>
    </r>
  </si>
  <si>
    <r>
      <t xml:space="preserve">Межбюджетные трансферты бюджетам муниципальных районов на ежемесячное денежное вознаграждение </t>
    </r>
    <r>
      <rPr>
        <b/>
        <sz val="12"/>
        <color indexed="59"/>
        <rFont val="Times New Roman"/>
        <family val="1"/>
      </rPr>
      <t>за классное руководство педагогическим работникам государственных и муниципальных общеобразовательных организаций</t>
    </r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</si>
  <si>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(на реализацию мероприятий, связанных с достижением наилучших результатов по увеличению налоговых и неналоговых доходов местных бюджетов)</t>
    </r>
  </si>
  <si>
    <t>от "25" октября 2022г. № 133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</si>
</sst>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?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color indexed="59"/>
      <name val="Times New Roman"/>
      <family val="1"/>
    </font>
    <font>
      <b/>
      <sz val="12"/>
      <name val="Times New Roman"/>
      <family val="1"/>
    </font>
    <font>
      <sz val="12"/>
      <color indexed="59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5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9"/>
      <name val="Arial Cyr"/>
      <family val="0"/>
    </font>
    <font>
      <sz val="12"/>
      <color indexed="8"/>
      <name val="Times New Roman"/>
      <family val="1"/>
    </font>
    <font>
      <b/>
      <sz val="13"/>
      <color indexed="5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2" tint="-0.8999800086021423"/>
      <name val="Arial Cyr"/>
      <family val="0"/>
    </font>
    <font>
      <b/>
      <sz val="12"/>
      <color theme="2" tint="-0.8999800086021423"/>
      <name val="Times New Roman"/>
      <family val="1"/>
    </font>
    <font>
      <sz val="12"/>
      <color theme="2" tint="-0.8999800086021423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2" tint="-0.8999800086021423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20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0" borderId="0" xfId="0" applyFill="1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43" fillId="0" borderId="0" xfId="0" applyNumberFormat="1" applyFont="1" applyAlignment="1">
      <alignment horizontal="center" vertical="center"/>
    </xf>
    <xf numFmtId="3" fontId="43" fillId="0" borderId="0" xfId="0" applyNumberFormat="1" applyFont="1" applyAlignment="1">
      <alignment vertical="center"/>
    </xf>
    <xf numFmtId="49" fontId="44" fillId="30" borderId="10" xfId="0" applyNumberFormat="1" applyFont="1" applyFill="1" applyBorder="1" applyAlignment="1">
      <alignment horizontal="center" vertical="center" wrapText="1"/>
    </xf>
    <xf numFmtId="0" fontId="44" fillId="30" borderId="10" xfId="0" applyFont="1" applyFill="1" applyBorder="1" applyAlignment="1">
      <alignment horizontal="left" vertical="center" wrapText="1"/>
    </xf>
    <xf numFmtId="3" fontId="44" fillId="30" borderId="10" xfId="0" applyNumberFormat="1" applyFont="1" applyFill="1" applyBorder="1" applyAlignment="1">
      <alignment horizontal="left" vertical="center" wrapText="1"/>
    </xf>
    <xf numFmtId="49" fontId="45" fillId="30" borderId="10" xfId="0" applyNumberFormat="1" applyFont="1" applyFill="1" applyBorder="1" applyAlignment="1">
      <alignment horizontal="center" vertical="center" wrapText="1"/>
    </xf>
    <xf numFmtId="3" fontId="45" fillId="30" borderId="10" xfId="0" applyNumberFormat="1" applyFont="1" applyFill="1" applyBorder="1" applyAlignment="1">
      <alignment horizontal="left" vertical="center" wrapText="1"/>
    </xf>
    <xf numFmtId="49" fontId="44" fillId="31" borderId="10" xfId="0" applyNumberFormat="1" applyFont="1" applyFill="1" applyBorder="1" applyAlignment="1">
      <alignment horizontal="center" vertical="center" wrapText="1"/>
    </xf>
    <xf numFmtId="3" fontId="44" fillId="31" borderId="10" xfId="0" applyNumberFormat="1" applyFont="1" applyFill="1" applyBorder="1" applyAlignment="1">
      <alignment horizontal="left" vertical="center" wrapText="1"/>
    </xf>
    <xf numFmtId="49" fontId="45" fillId="31" borderId="10" xfId="0" applyNumberFormat="1" applyFont="1" applyFill="1" applyBorder="1" applyAlignment="1">
      <alignment horizontal="center" vertical="center" wrapText="1"/>
    </xf>
    <xf numFmtId="3" fontId="45" fillId="31" borderId="10" xfId="0" applyNumberFormat="1" applyFont="1" applyFill="1" applyBorder="1" applyAlignment="1">
      <alignment horizontal="left" vertical="center" wrapText="1"/>
    </xf>
    <xf numFmtId="0" fontId="44" fillId="30" borderId="10" xfId="0" applyFont="1" applyFill="1" applyBorder="1" applyAlignment="1">
      <alignment horizontal="center" vertical="center"/>
    </xf>
    <xf numFmtId="49" fontId="5" fillId="30" borderId="10" xfId="0" applyNumberFormat="1" applyFont="1" applyFill="1" applyBorder="1" applyAlignment="1">
      <alignment horizontal="center" vertical="center" wrapText="1"/>
    </xf>
    <xf numFmtId="3" fontId="5" fillId="30" borderId="10" xfId="0" applyNumberFormat="1" applyFont="1" applyFill="1" applyBorder="1" applyAlignment="1">
      <alignment horizontal="left" vertical="center" wrapText="1"/>
    </xf>
    <xf numFmtId="49" fontId="3" fillId="30" borderId="10" xfId="0" applyNumberFormat="1" applyFont="1" applyFill="1" applyBorder="1" applyAlignment="1">
      <alignment horizontal="center" vertical="center" wrapText="1"/>
    </xf>
    <xf numFmtId="3" fontId="3" fillId="30" borderId="10" xfId="0" applyNumberFormat="1" applyFont="1" applyFill="1" applyBorder="1" applyAlignment="1">
      <alignment horizontal="left" vertical="center" wrapText="1"/>
    </xf>
    <xf numFmtId="0" fontId="6" fillId="30" borderId="10" xfId="0" applyFont="1" applyFill="1" applyBorder="1" applyAlignment="1">
      <alignment horizontal="left" vertical="center" wrapText="1"/>
    </xf>
    <xf numFmtId="49" fontId="46" fillId="31" borderId="10" xfId="0" applyNumberFormat="1" applyFont="1" applyFill="1" applyBorder="1" applyAlignment="1">
      <alignment horizontal="center" vertical="center" wrapText="1"/>
    </xf>
    <xf numFmtId="3" fontId="46" fillId="31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right" vertical="center"/>
    </xf>
    <xf numFmtId="3" fontId="45" fillId="30" borderId="10" xfId="0" applyNumberFormat="1" applyFont="1" applyFill="1" applyBorder="1" applyAlignment="1">
      <alignment horizontal="left" vertical="top" wrapText="1"/>
    </xf>
    <xf numFmtId="49" fontId="3" fillId="31" borderId="10" xfId="0" applyNumberFormat="1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left" vertical="center" wrapText="1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5" fillId="31" borderId="10" xfId="0" applyNumberFormat="1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175" fontId="0" fillId="0" borderId="0" xfId="0" applyNumberFormat="1" applyAlignment="1">
      <alignment/>
    </xf>
    <xf numFmtId="3" fontId="45" fillId="30" borderId="10" xfId="0" applyNumberFormat="1" applyFont="1" applyFill="1" applyBorder="1" applyAlignment="1">
      <alignment vertical="center" wrapText="1"/>
    </xf>
    <xf numFmtId="3" fontId="44" fillId="30" borderId="10" xfId="0" applyNumberFormat="1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4" fillId="30" borderId="10" xfId="0" applyFont="1" applyFill="1" applyBorder="1" applyAlignment="1">
      <alignment horizontal="left" vertical="center" wrapText="1"/>
    </xf>
    <xf numFmtId="3" fontId="5" fillId="31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5" fillId="31" borderId="10" xfId="0" applyNumberFormat="1" applyFont="1" applyFill="1" applyBorder="1" applyAlignment="1">
      <alignment horizontal="left" vertical="center" wrapText="1"/>
    </xf>
    <xf numFmtId="181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3" fontId="3" fillId="31" borderId="10" xfId="0" applyNumberFormat="1" applyFont="1" applyFill="1" applyBorder="1" applyAlignment="1">
      <alignment horizontal="left" vertical="center" wrapText="1"/>
    </xf>
    <xf numFmtId="49" fontId="47" fillId="31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175" fontId="5" fillId="30" borderId="10" xfId="0" applyNumberFormat="1" applyFont="1" applyFill="1" applyBorder="1" applyAlignment="1">
      <alignment vertical="center"/>
    </xf>
    <xf numFmtId="175" fontId="5" fillId="0" borderId="10" xfId="0" applyNumberFormat="1" applyFont="1" applyBorder="1" applyAlignment="1">
      <alignment vertical="center"/>
    </xf>
    <xf numFmtId="175" fontId="3" fillId="0" borderId="10" xfId="0" applyNumberFormat="1" applyFont="1" applyBorder="1" applyAlignment="1">
      <alignment vertical="center"/>
    </xf>
    <xf numFmtId="175" fontId="5" fillId="30" borderId="10" xfId="0" applyNumberFormat="1" applyFont="1" applyFill="1" applyBorder="1" applyAlignment="1">
      <alignment horizontal="right" vertical="center" wrapText="1"/>
    </xf>
    <xf numFmtId="175" fontId="3" fillId="30" borderId="10" xfId="0" applyNumberFormat="1" applyFont="1" applyFill="1" applyBorder="1" applyAlignment="1">
      <alignment horizontal="right" vertical="center" wrapText="1"/>
    </xf>
    <xf numFmtId="175" fontId="5" fillId="31" borderId="10" xfId="0" applyNumberFormat="1" applyFont="1" applyFill="1" applyBorder="1" applyAlignment="1">
      <alignment vertical="center"/>
    </xf>
    <xf numFmtId="175" fontId="3" fillId="31" borderId="10" xfId="0" applyNumberFormat="1" applyFont="1" applyFill="1" applyBorder="1" applyAlignment="1">
      <alignment horizontal="right" vertical="center" wrapText="1"/>
    </xf>
    <xf numFmtId="175" fontId="5" fillId="31" borderId="10" xfId="0" applyNumberFormat="1" applyFont="1" applyFill="1" applyBorder="1" applyAlignment="1">
      <alignment horizontal="right" vertical="center" wrapText="1"/>
    </xf>
    <xf numFmtId="175" fontId="3" fillId="31" borderId="10" xfId="0" applyNumberFormat="1" applyFont="1" applyFill="1" applyBorder="1" applyAlignment="1">
      <alignment vertical="center"/>
    </xf>
    <xf numFmtId="175" fontId="5" fillId="0" borderId="10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8" fillId="0" borderId="0" xfId="0" applyFont="1" applyFill="1" applyAlignment="1">
      <alignment horizontal="center" vertical="center"/>
    </xf>
    <xf numFmtId="3" fontId="44" fillId="0" borderId="0" xfId="0" applyNumberFormat="1" applyFont="1" applyFill="1" applyAlignment="1">
      <alignment horizontal="center" vertical="center"/>
    </xf>
    <xf numFmtId="0" fontId="44" fillId="0" borderId="0" xfId="0" applyFont="1" applyFill="1" applyBorder="1" applyAlignment="1">
      <alignment horizontal="right" vertical="center"/>
    </xf>
    <xf numFmtId="3" fontId="44" fillId="30" borderId="10" xfId="0" applyNumberFormat="1" applyFont="1" applyFill="1" applyBorder="1" applyAlignment="1">
      <alignment horizontal="center" vertical="center" wrapText="1"/>
    </xf>
    <xf numFmtId="180" fontId="5" fillId="3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5"/>
  <sheetViews>
    <sheetView tabSelected="1" zoomScale="80" zoomScaleNormal="80" zoomScaleSheetLayoutView="50" zoomScalePageLayoutView="0" workbookViewId="0" topLeftCell="A4">
      <pane xSplit="2" ySplit="16" topLeftCell="C20" activePane="bottomRight" state="frozen"/>
      <selection pane="topLeft" activeCell="A4" sqref="A4"/>
      <selection pane="topRight" activeCell="C4" sqref="C4"/>
      <selection pane="bottomLeft" activeCell="A20" sqref="A20"/>
      <selection pane="bottomRight" activeCell="F10" sqref="F10"/>
    </sheetView>
  </sheetViews>
  <sheetFormatPr defaultColWidth="9.00390625" defaultRowHeight="12.75"/>
  <cols>
    <col min="1" max="1" width="31.75390625" style="4" customWidth="1"/>
    <col min="2" max="2" width="91.25390625" style="3" customWidth="1"/>
    <col min="3" max="3" width="22.00390625" style="30" customWidth="1"/>
    <col min="4" max="4" width="1.75390625" style="0" customWidth="1"/>
    <col min="5" max="5" width="16.625" style="0" customWidth="1"/>
    <col min="6" max="6" width="20.75390625" style="0" customWidth="1"/>
  </cols>
  <sheetData>
    <row r="1" spans="1:3" ht="18" customHeight="1">
      <c r="A1" s="65" t="s">
        <v>265</v>
      </c>
      <c r="B1" s="74"/>
      <c r="C1" s="74"/>
    </row>
    <row r="2" spans="1:3" ht="15.75">
      <c r="A2" s="66" t="s">
        <v>264</v>
      </c>
      <c r="B2" s="75"/>
      <c r="C2" s="75"/>
    </row>
    <row r="3" spans="1:3" ht="15.75">
      <c r="A3" s="66" t="s">
        <v>263</v>
      </c>
      <c r="B3" s="75"/>
      <c r="C3" s="75"/>
    </row>
    <row r="4" spans="1:3" ht="15.75">
      <c r="A4" s="66" t="s">
        <v>262</v>
      </c>
      <c r="B4" s="75"/>
      <c r="C4" s="75"/>
    </row>
    <row r="5" spans="1:3" ht="15.75">
      <c r="A5" s="66" t="s">
        <v>73</v>
      </c>
      <c r="B5" s="75"/>
      <c r="C5" s="75"/>
    </row>
    <row r="6" spans="1:3" ht="15.75">
      <c r="A6" s="66" t="s">
        <v>242</v>
      </c>
      <c r="B6" s="75"/>
      <c r="C6" s="75"/>
    </row>
    <row r="7" spans="1:3" ht="21.75" customHeight="1">
      <c r="A7" s="66" t="s">
        <v>357</v>
      </c>
      <c r="B7" s="75"/>
      <c r="C7" s="75"/>
    </row>
    <row r="8" spans="1:3" ht="12" customHeight="1">
      <c r="A8" s="38"/>
      <c r="B8" s="43"/>
      <c r="C8" s="43"/>
    </row>
    <row r="9" spans="1:3" ht="18.75" customHeight="1">
      <c r="A9" s="65" t="s">
        <v>261</v>
      </c>
      <c r="B9" s="65"/>
      <c r="C9" s="65"/>
    </row>
    <row r="10" spans="1:3" s="33" customFormat="1" ht="15.75">
      <c r="A10" s="38"/>
      <c r="B10" s="38"/>
      <c r="C10" s="38" t="s">
        <v>290</v>
      </c>
    </row>
    <row r="11" spans="1:3" s="33" customFormat="1" ht="15.75">
      <c r="A11" s="66" t="s">
        <v>289</v>
      </c>
      <c r="B11" s="67"/>
      <c r="C11" s="67"/>
    </row>
    <row r="12" spans="1:3" ht="15.75">
      <c r="A12" s="66" t="s">
        <v>73</v>
      </c>
      <c r="B12" s="67"/>
      <c r="C12" s="67"/>
    </row>
    <row r="13" spans="1:3" ht="21" customHeight="1">
      <c r="A13" s="39"/>
      <c r="B13" s="39"/>
      <c r="C13" s="24" t="s">
        <v>242</v>
      </c>
    </row>
    <row r="14" spans="1:3" ht="21.75" customHeight="1">
      <c r="A14" s="5"/>
      <c r="B14" s="6"/>
      <c r="C14" s="24"/>
    </row>
    <row r="15" spans="1:3" s="1" customFormat="1" ht="18" customHeight="1">
      <c r="A15" s="68" t="s">
        <v>243</v>
      </c>
      <c r="B15" s="68"/>
      <c r="C15" s="68"/>
    </row>
    <row r="16" spans="1:3" s="1" customFormat="1" ht="19.5" customHeight="1">
      <c r="A16" s="69"/>
      <c r="B16" s="69"/>
      <c r="C16" s="28"/>
    </row>
    <row r="17" spans="1:3" s="1" customFormat="1" ht="18" customHeight="1">
      <c r="A17" s="70"/>
      <c r="B17" s="70"/>
      <c r="C17" s="29" t="s">
        <v>229</v>
      </c>
    </row>
    <row r="18" spans="1:3" ht="27.75" customHeight="1">
      <c r="A18" s="71" t="s">
        <v>4</v>
      </c>
      <c r="B18" s="71" t="s">
        <v>23</v>
      </c>
      <c r="C18" s="72" t="s">
        <v>5</v>
      </c>
    </row>
    <row r="19" spans="1:3" ht="25.5" customHeight="1">
      <c r="A19" s="71"/>
      <c r="B19" s="71"/>
      <c r="C19" s="73"/>
    </row>
    <row r="20" spans="1:3" ht="15.75">
      <c r="A20" s="7" t="s">
        <v>12</v>
      </c>
      <c r="B20" s="8" t="s">
        <v>14</v>
      </c>
      <c r="C20" s="55">
        <f>C21+C48</f>
        <v>1684816.1000000003</v>
      </c>
    </row>
    <row r="21" spans="1:3" ht="15.75">
      <c r="A21" s="7" t="s">
        <v>12</v>
      </c>
      <c r="B21" s="8" t="s">
        <v>31</v>
      </c>
      <c r="C21" s="55">
        <f>C22+C30+C35+C41+C45</f>
        <v>1412622.4000000004</v>
      </c>
    </row>
    <row r="22" spans="1:3" ht="15.75">
      <c r="A22" s="7" t="s">
        <v>86</v>
      </c>
      <c r="B22" s="9" t="s">
        <v>21</v>
      </c>
      <c r="C22" s="56">
        <f>C23</f>
        <v>1287684.7000000002</v>
      </c>
    </row>
    <row r="23" spans="1:3" ht="15.75">
      <c r="A23" s="7" t="s">
        <v>7</v>
      </c>
      <c r="B23" s="9" t="s">
        <v>6</v>
      </c>
      <c r="C23" s="56">
        <f>SUM(C24:C29)</f>
        <v>1287684.7000000002</v>
      </c>
    </row>
    <row r="24" spans="1:3" ht="65.25" customHeight="1">
      <c r="A24" s="10" t="s">
        <v>50</v>
      </c>
      <c r="B24" s="11" t="s">
        <v>96</v>
      </c>
      <c r="C24" s="57">
        <v>1268183</v>
      </c>
    </row>
    <row r="25" spans="1:3" ht="92.25" customHeight="1">
      <c r="A25" s="10" t="s">
        <v>51</v>
      </c>
      <c r="B25" s="11" t="s">
        <v>52</v>
      </c>
      <c r="C25" s="57">
        <v>166.6</v>
      </c>
    </row>
    <row r="26" spans="1:3" ht="33.75" customHeight="1">
      <c r="A26" s="10" t="s">
        <v>53</v>
      </c>
      <c r="B26" s="11" t="s">
        <v>54</v>
      </c>
      <c r="C26" s="57">
        <v>3257.7</v>
      </c>
    </row>
    <row r="27" spans="1:3" ht="67.5" customHeight="1">
      <c r="A27" s="10" t="s">
        <v>55</v>
      </c>
      <c r="B27" s="11" t="s">
        <v>56</v>
      </c>
      <c r="C27" s="57">
        <v>3169.7</v>
      </c>
    </row>
    <row r="28" spans="1:3" ht="77.25" customHeight="1">
      <c r="A28" s="10" t="s">
        <v>231</v>
      </c>
      <c r="B28" s="11" t="s">
        <v>232</v>
      </c>
      <c r="C28" s="57">
        <v>12907.1</v>
      </c>
    </row>
    <row r="29" spans="1:3" ht="82.5" customHeight="1">
      <c r="A29" s="10" t="s">
        <v>233</v>
      </c>
      <c r="B29" s="11" t="s">
        <v>234</v>
      </c>
      <c r="C29" s="57">
        <v>0.6</v>
      </c>
    </row>
    <row r="30" spans="1:3" ht="36" customHeight="1">
      <c r="A30" s="7" t="s">
        <v>87</v>
      </c>
      <c r="B30" s="9" t="s">
        <v>41</v>
      </c>
      <c r="C30" s="56">
        <f>SUM(C31:C34)</f>
        <v>14008.199999999999</v>
      </c>
    </row>
    <row r="31" spans="1:3" ht="91.5" customHeight="1">
      <c r="A31" s="10" t="s">
        <v>124</v>
      </c>
      <c r="B31" s="11" t="s">
        <v>128</v>
      </c>
      <c r="C31" s="57">
        <v>6333.5</v>
      </c>
    </row>
    <row r="32" spans="1:3" ht="98.25" customHeight="1">
      <c r="A32" s="10" t="s">
        <v>125</v>
      </c>
      <c r="B32" s="11" t="s">
        <v>129</v>
      </c>
      <c r="C32" s="57">
        <v>35.1</v>
      </c>
    </row>
    <row r="33" spans="1:3" ht="87" customHeight="1">
      <c r="A33" s="10" t="s">
        <v>126</v>
      </c>
      <c r="B33" s="11" t="s">
        <v>130</v>
      </c>
      <c r="C33" s="57">
        <v>8433.8</v>
      </c>
    </row>
    <row r="34" spans="1:3" ht="83.25" customHeight="1">
      <c r="A34" s="10" t="s">
        <v>127</v>
      </c>
      <c r="B34" s="11" t="s">
        <v>131</v>
      </c>
      <c r="C34" s="57">
        <v>-794.2</v>
      </c>
    </row>
    <row r="35" spans="1:3" ht="22.5" customHeight="1">
      <c r="A35" s="7" t="s">
        <v>88</v>
      </c>
      <c r="B35" s="9" t="s">
        <v>0</v>
      </c>
      <c r="C35" s="56">
        <f>SUM(C36:C40)-C36</f>
        <v>102693.90000000002</v>
      </c>
    </row>
    <row r="36" spans="1:3" ht="25.5" customHeight="1">
      <c r="A36" s="7" t="s">
        <v>94</v>
      </c>
      <c r="B36" s="34" t="s">
        <v>69</v>
      </c>
      <c r="C36" s="58">
        <f>C37+C38</f>
        <v>88320</v>
      </c>
    </row>
    <row r="37" spans="1:3" ht="34.5" customHeight="1">
      <c r="A37" s="10" t="s">
        <v>70</v>
      </c>
      <c r="B37" s="11" t="s">
        <v>71</v>
      </c>
      <c r="C37" s="57">
        <v>39730</v>
      </c>
    </row>
    <row r="38" spans="1:3" ht="48" customHeight="1">
      <c r="A38" s="10" t="s">
        <v>72</v>
      </c>
      <c r="B38" s="11" t="s">
        <v>93</v>
      </c>
      <c r="C38" s="57">
        <v>48590</v>
      </c>
    </row>
    <row r="39" spans="1:3" ht="20.25" customHeight="1">
      <c r="A39" s="7" t="s">
        <v>57</v>
      </c>
      <c r="B39" s="9" t="s">
        <v>13</v>
      </c>
      <c r="C39" s="58">
        <v>41.2</v>
      </c>
    </row>
    <row r="40" spans="1:3" ht="39.75" customHeight="1">
      <c r="A40" s="7" t="s">
        <v>76</v>
      </c>
      <c r="B40" s="9" t="s">
        <v>48</v>
      </c>
      <c r="C40" s="58">
        <v>14332.7</v>
      </c>
    </row>
    <row r="41" spans="1:3" ht="21" customHeight="1">
      <c r="A41" s="17" t="s">
        <v>89</v>
      </c>
      <c r="B41" s="18" t="s">
        <v>49</v>
      </c>
      <c r="C41" s="58">
        <f>C42</f>
        <v>5.6</v>
      </c>
    </row>
    <row r="42" spans="1:3" ht="21" customHeight="1">
      <c r="A42" s="17" t="s">
        <v>254</v>
      </c>
      <c r="B42" s="18" t="s">
        <v>255</v>
      </c>
      <c r="C42" s="58">
        <f>C43+C44</f>
        <v>5.6</v>
      </c>
    </row>
    <row r="43" spans="1:3" ht="33.75" customHeight="1">
      <c r="A43" s="19" t="s">
        <v>244</v>
      </c>
      <c r="B43" s="20" t="s">
        <v>245</v>
      </c>
      <c r="C43" s="59">
        <v>4.3</v>
      </c>
    </row>
    <row r="44" spans="1:3" ht="34.5" customHeight="1">
      <c r="A44" s="19" t="s">
        <v>58</v>
      </c>
      <c r="B44" s="20" t="s">
        <v>59</v>
      </c>
      <c r="C44" s="59">
        <v>1.3</v>
      </c>
    </row>
    <row r="45" spans="1:3" ht="18.75" customHeight="1">
      <c r="A45" s="7" t="s">
        <v>3</v>
      </c>
      <c r="B45" s="9" t="s">
        <v>1</v>
      </c>
      <c r="C45" s="56">
        <f>SUM(C46:C47)</f>
        <v>8230</v>
      </c>
    </row>
    <row r="46" spans="1:3" ht="34.5" customHeight="1">
      <c r="A46" s="10" t="s">
        <v>24</v>
      </c>
      <c r="B46" s="11" t="s">
        <v>25</v>
      </c>
      <c r="C46" s="59">
        <v>8230</v>
      </c>
    </row>
    <row r="47" spans="1:3" ht="33" customHeight="1" hidden="1">
      <c r="A47" s="10" t="s">
        <v>81</v>
      </c>
      <c r="B47" s="11" t="s">
        <v>186</v>
      </c>
      <c r="C47" s="59"/>
    </row>
    <row r="48" spans="1:3" ht="18.75" customHeight="1">
      <c r="A48" s="7" t="s">
        <v>299</v>
      </c>
      <c r="B48" s="9" t="s">
        <v>32</v>
      </c>
      <c r="C48" s="58">
        <f>C49+C70+C76+C89+C101</f>
        <v>272193.69999999995</v>
      </c>
    </row>
    <row r="49" spans="1:3" ht="35.25" customHeight="1">
      <c r="A49" s="7" t="s">
        <v>19</v>
      </c>
      <c r="B49" s="9" t="s">
        <v>22</v>
      </c>
      <c r="C49" s="56">
        <f>SUM(C51:C69)-C51-C59-C64+C50</f>
        <v>37111.100000000006</v>
      </c>
    </row>
    <row r="50" spans="1:3" ht="45.75" customHeight="1">
      <c r="A50" s="7" t="s">
        <v>294</v>
      </c>
      <c r="B50" s="9" t="s">
        <v>293</v>
      </c>
      <c r="C50" s="56">
        <v>1520.3</v>
      </c>
    </row>
    <row r="51" spans="1:3" ht="66" customHeight="1">
      <c r="A51" s="7" t="s">
        <v>60</v>
      </c>
      <c r="B51" s="37" t="s">
        <v>187</v>
      </c>
      <c r="C51" s="58">
        <f>SUM(C52:C58)</f>
        <v>5541</v>
      </c>
    </row>
    <row r="52" spans="1:3" ht="98.25" customHeight="1">
      <c r="A52" s="10" t="s">
        <v>155</v>
      </c>
      <c r="B52" s="11" t="s">
        <v>156</v>
      </c>
      <c r="C52" s="59">
        <v>14.7</v>
      </c>
    </row>
    <row r="53" spans="1:3" ht="100.5" customHeight="1">
      <c r="A53" s="10" t="s">
        <v>157</v>
      </c>
      <c r="B53" s="11" t="s">
        <v>159</v>
      </c>
      <c r="C53" s="59">
        <v>3472.3</v>
      </c>
    </row>
    <row r="54" spans="1:3" ht="97.5" customHeight="1">
      <c r="A54" s="10" t="s">
        <v>158</v>
      </c>
      <c r="B54" s="11" t="s">
        <v>160</v>
      </c>
      <c r="C54" s="59">
        <v>226</v>
      </c>
    </row>
    <row r="55" spans="1:3" ht="98.25" customHeight="1">
      <c r="A55" s="10" t="s">
        <v>161</v>
      </c>
      <c r="B55" s="11" t="s">
        <v>162</v>
      </c>
      <c r="C55" s="59">
        <v>1434.6</v>
      </c>
    </row>
    <row r="56" spans="1:3" ht="96" customHeight="1">
      <c r="A56" s="10" t="s">
        <v>163</v>
      </c>
      <c r="B56" s="11" t="s">
        <v>164</v>
      </c>
      <c r="C56" s="59">
        <v>385.2</v>
      </c>
    </row>
    <row r="57" spans="1:3" ht="84.75" customHeight="1">
      <c r="A57" s="10" t="s">
        <v>321</v>
      </c>
      <c r="B57" s="11" t="s">
        <v>320</v>
      </c>
      <c r="C57" s="59">
        <v>2.5</v>
      </c>
    </row>
    <row r="58" spans="1:3" ht="86.25" customHeight="1">
      <c r="A58" s="10" t="s">
        <v>295</v>
      </c>
      <c r="B58" s="48" t="s">
        <v>296</v>
      </c>
      <c r="C58" s="59">
        <v>5.7</v>
      </c>
    </row>
    <row r="59" spans="1:3" ht="63.75" customHeight="1">
      <c r="A59" s="7" t="s">
        <v>61</v>
      </c>
      <c r="B59" s="9" t="s">
        <v>83</v>
      </c>
      <c r="C59" s="58">
        <f>SUM(C60:C62)</f>
        <v>17057</v>
      </c>
    </row>
    <row r="60" spans="1:3" ht="65.25" customHeight="1">
      <c r="A60" s="10" t="s">
        <v>142</v>
      </c>
      <c r="B60" s="11" t="s">
        <v>132</v>
      </c>
      <c r="C60" s="59">
        <v>17036.7</v>
      </c>
    </row>
    <row r="61" spans="1:3" ht="63.75" customHeight="1">
      <c r="A61" s="10" t="s">
        <v>84</v>
      </c>
      <c r="B61" s="11" t="s">
        <v>133</v>
      </c>
      <c r="C61" s="59">
        <v>20</v>
      </c>
    </row>
    <row r="62" spans="1:3" ht="63.75" customHeight="1">
      <c r="A62" s="10" t="s">
        <v>85</v>
      </c>
      <c r="B62" s="11" t="s">
        <v>134</v>
      </c>
      <c r="C62" s="59">
        <v>0.3</v>
      </c>
    </row>
    <row r="63" spans="1:3" ht="66" customHeight="1">
      <c r="A63" s="10" t="s">
        <v>62</v>
      </c>
      <c r="B63" s="11" t="s">
        <v>188</v>
      </c>
      <c r="C63" s="59">
        <v>581.4</v>
      </c>
    </row>
    <row r="64" spans="1:3" ht="51.75" customHeight="1">
      <c r="A64" s="7" t="s">
        <v>74</v>
      </c>
      <c r="B64" s="9" t="s">
        <v>27</v>
      </c>
      <c r="C64" s="58">
        <f>C65+C66</f>
        <v>298.9</v>
      </c>
    </row>
    <row r="65" spans="1:3" ht="55.5" customHeight="1">
      <c r="A65" s="10" t="s">
        <v>75</v>
      </c>
      <c r="B65" s="11" t="s">
        <v>27</v>
      </c>
      <c r="C65" s="59">
        <v>195</v>
      </c>
    </row>
    <row r="66" spans="1:3" ht="48.75" customHeight="1">
      <c r="A66" s="10" t="s">
        <v>95</v>
      </c>
      <c r="B66" s="11" t="s">
        <v>189</v>
      </c>
      <c r="C66" s="59">
        <v>103.9</v>
      </c>
    </row>
    <row r="67" spans="1:3" ht="38.25" customHeight="1">
      <c r="A67" s="10" t="s">
        <v>63</v>
      </c>
      <c r="B67" s="11" t="s">
        <v>190</v>
      </c>
      <c r="C67" s="59">
        <v>11900</v>
      </c>
    </row>
    <row r="68" spans="1:3" ht="112.5" customHeight="1">
      <c r="A68" s="10" t="s">
        <v>297</v>
      </c>
      <c r="B68" s="11" t="s">
        <v>298</v>
      </c>
      <c r="C68" s="59">
        <v>9.9</v>
      </c>
    </row>
    <row r="69" spans="1:3" ht="50.25" customHeight="1">
      <c r="A69" s="10" t="s">
        <v>16</v>
      </c>
      <c r="B69" s="11" t="s">
        <v>191</v>
      </c>
      <c r="C69" s="59">
        <v>202.6</v>
      </c>
    </row>
    <row r="70" spans="1:3" ht="15.75">
      <c r="A70" s="7" t="s">
        <v>90</v>
      </c>
      <c r="B70" s="9" t="s">
        <v>8</v>
      </c>
      <c r="C70" s="56">
        <f>SUM(C71:C75)</f>
        <v>138320.4</v>
      </c>
    </row>
    <row r="71" spans="1:3" ht="33" customHeight="1">
      <c r="A71" s="10" t="s">
        <v>42</v>
      </c>
      <c r="B71" s="11" t="s">
        <v>43</v>
      </c>
      <c r="C71" s="57">
        <v>2774.2</v>
      </c>
    </row>
    <row r="72" spans="1:3" ht="19.5" customHeight="1">
      <c r="A72" s="10" t="s">
        <v>44</v>
      </c>
      <c r="B72" s="11" t="s">
        <v>45</v>
      </c>
      <c r="C72" s="57">
        <v>163.2</v>
      </c>
    </row>
    <row r="73" spans="1:3" ht="20.25" customHeight="1">
      <c r="A73" s="10" t="s">
        <v>91</v>
      </c>
      <c r="B73" s="11" t="s">
        <v>92</v>
      </c>
      <c r="C73" s="57">
        <v>4600</v>
      </c>
    </row>
    <row r="74" spans="1:3" ht="20.25" customHeight="1">
      <c r="A74" s="10" t="s">
        <v>151</v>
      </c>
      <c r="B74" s="11" t="s">
        <v>152</v>
      </c>
      <c r="C74" s="57">
        <v>900</v>
      </c>
    </row>
    <row r="75" spans="1:3" ht="36.75" customHeight="1">
      <c r="A75" s="10" t="s">
        <v>46</v>
      </c>
      <c r="B75" s="11" t="s">
        <v>64</v>
      </c>
      <c r="C75" s="57">
        <v>129883</v>
      </c>
    </row>
    <row r="76" spans="1:3" ht="30.75">
      <c r="A76" s="12" t="s">
        <v>28</v>
      </c>
      <c r="B76" s="13" t="s">
        <v>10</v>
      </c>
      <c r="C76" s="60">
        <f>C77+C80</f>
        <v>73954.5</v>
      </c>
    </row>
    <row r="77" spans="1:3" ht="24" customHeight="1">
      <c r="A77" s="12" t="s">
        <v>33</v>
      </c>
      <c r="B77" s="13" t="s">
        <v>34</v>
      </c>
      <c r="C77" s="60">
        <f>SUM(C78:C79)</f>
        <v>70747.9</v>
      </c>
    </row>
    <row r="78" spans="1:3" ht="36.75" customHeight="1">
      <c r="A78" s="14" t="s">
        <v>77</v>
      </c>
      <c r="B78" s="15" t="s">
        <v>192</v>
      </c>
      <c r="C78" s="61">
        <v>11331.5</v>
      </c>
    </row>
    <row r="79" spans="1:3" ht="30.75">
      <c r="A79" s="14" t="s">
        <v>79</v>
      </c>
      <c r="B79" s="15" t="s">
        <v>193</v>
      </c>
      <c r="C79" s="61">
        <v>59416.4</v>
      </c>
    </row>
    <row r="80" spans="1:3" ht="15.75">
      <c r="A80" s="12" t="s">
        <v>35</v>
      </c>
      <c r="B80" s="13" t="s">
        <v>36</v>
      </c>
      <c r="C80" s="62">
        <f>C81+C85</f>
        <v>3206.6</v>
      </c>
    </row>
    <row r="81" spans="1:3" ht="30.75">
      <c r="A81" s="12" t="s">
        <v>29</v>
      </c>
      <c r="B81" s="13" t="s">
        <v>30</v>
      </c>
      <c r="C81" s="62">
        <f>SUM(C82:C84)</f>
        <v>1408.1</v>
      </c>
    </row>
    <row r="82" spans="1:3" ht="39" customHeight="1">
      <c r="A82" s="14" t="s">
        <v>78</v>
      </c>
      <c r="B82" s="15" t="s">
        <v>194</v>
      </c>
      <c r="C82" s="61">
        <v>315</v>
      </c>
    </row>
    <row r="83" spans="1:3" ht="38.25" customHeight="1">
      <c r="A83" s="14" t="s">
        <v>80</v>
      </c>
      <c r="B83" s="15" t="s">
        <v>194</v>
      </c>
      <c r="C83" s="61">
        <v>1093.1</v>
      </c>
    </row>
    <row r="84" spans="1:3" ht="38.25" customHeight="1" hidden="1">
      <c r="A84" s="14" t="s">
        <v>82</v>
      </c>
      <c r="B84" s="15" t="s">
        <v>194</v>
      </c>
      <c r="C84" s="61"/>
    </row>
    <row r="85" spans="1:3" ht="22.5" customHeight="1">
      <c r="A85" s="12" t="s">
        <v>300</v>
      </c>
      <c r="B85" s="13" t="s">
        <v>301</v>
      </c>
      <c r="C85" s="62">
        <f>SUM(C86:C88)</f>
        <v>1798.5</v>
      </c>
    </row>
    <row r="86" spans="1:3" ht="38.25" customHeight="1">
      <c r="A86" s="14" t="s">
        <v>302</v>
      </c>
      <c r="B86" s="50" t="s">
        <v>194</v>
      </c>
      <c r="C86" s="61">
        <v>189.4</v>
      </c>
    </row>
    <row r="87" spans="1:3" ht="38.25" customHeight="1">
      <c r="A87" s="14" t="s">
        <v>303</v>
      </c>
      <c r="B87" s="50" t="s">
        <v>194</v>
      </c>
      <c r="C87" s="61">
        <v>1305.3</v>
      </c>
    </row>
    <row r="88" spans="1:3" ht="38.25" customHeight="1">
      <c r="A88" s="14" t="s">
        <v>304</v>
      </c>
      <c r="B88" s="50" t="s">
        <v>194</v>
      </c>
      <c r="C88" s="61">
        <v>303.8</v>
      </c>
    </row>
    <row r="89" spans="1:3" ht="27" customHeight="1">
      <c r="A89" s="12" t="s">
        <v>20</v>
      </c>
      <c r="B89" s="13" t="s">
        <v>2</v>
      </c>
      <c r="C89" s="60">
        <f>C90+C99</f>
        <v>20722.100000000002</v>
      </c>
    </row>
    <row r="90" spans="1:3" ht="32.25" customHeight="1">
      <c r="A90" s="17" t="s">
        <v>224</v>
      </c>
      <c r="B90" s="41" t="s">
        <v>305</v>
      </c>
      <c r="C90" s="60">
        <f>C91+C95+C98</f>
        <v>11238.900000000001</v>
      </c>
    </row>
    <row r="91" spans="1:3" ht="51.75" customHeight="1">
      <c r="A91" s="17" t="s">
        <v>307</v>
      </c>
      <c r="B91" s="41" t="s">
        <v>306</v>
      </c>
      <c r="C91" s="60">
        <f>SUM(C92:C94)</f>
        <v>543.3000000000001</v>
      </c>
    </row>
    <row r="92" spans="1:3" ht="66.75" customHeight="1">
      <c r="A92" s="19" t="s">
        <v>308</v>
      </c>
      <c r="B92" s="51" t="s">
        <v>324</v>
      </c>
      <c r="C92" s="63">
        <v>1.4</v>
      </c>
    </row>
    <row r="93" spans="1:3" ht="53.25" customHeight="1">
      <c r="A93" s="19" t="s">
        <v>322</v>
      </c>
      <c r="B93" s="51" t="s">
        <v>325</v>
      </c>
      <c r="C93" s="63">
        <v>1.2</v>
      </c>
    </row>
    <row r="94" spans="1:3" ht="54.75" customHeight="1">
      <c r="A94" s="19" t="s">
        <v>323</v>
      </c>
      <c r="B94" s="51" t="s">
        <v>326</v>
      </c>
      <c r="C94" s="63">
        <v>540.7</v>
      </c>
    </row>
    <row r="95" spans="1:3" ht="34.5" customHeight="1">
      <c r="A95" s="17" t="s">
        <v>309</v>
      </c>
      <c r="B95" s="41" t="s">
        <v>310</v>
      </c>
      <c r="C95" s="60">
        <f>C96+C97</f>
        <v>6050.1</v>
      </c>
    </row>
    <row r="96" spans="1:3" ht="42" customHeight="1">
      <c r="A96" s="10" t="s">
        <v>258</v>
      </c>
      <c r="B96" s="21" t="s">
        <v>310</v>
      </c>
      <c r="C96" s="59">
        <v>6049.5</v>
      </c>
    </row>
    <row r="97" spans="1:3" s="2" customFormat="1" ht="37.5" customHeight="1">
      <c r="A97" s="10" t="s">
        <v>311</v>
      </c>
      <c r="B97" s="21" t="s">
        <v>312</v>
      </c>
      <c r="C97" s="59">
        <v>0.6</v>
      </c>
    </row>
    <row r="98" spans="1:3" s="2" customFormat="1" ht="51.75" customHeight="1">
      <c r="A98" s="10" t="s">
        <v>65</v>
      </c>
      <c r="B98" s="21" t="s">
        <v>241</v>
      </c>
      <c r="C98" s="59">
        <v>4645.5</v>
      </c>
    </row>
    <row r="99" spans="1:3" s="2" customFormat="1" ht="36" customHeight="1">
      <c r="A99" s="7" t="s">
        <v>226</v>
      </c>
      <c r="B99" s="40" t="s">
        <v>225</v>
      </c>
      <c r="C99" s="58">
        <f>C100</f>
        <v>9483.2</v>
      </c>
    </row>
    <row r="100" spans="1:3" s="2" customFormat="1" ht="39" customHeight="1">
      <c r="A100" s="10" t="s">
        <v>145</v>
      </c>
      <c r="B100" s="21" t="s">
        <v>195</v>
      </c>
      <c r="C100" s="59">
        <v>9483.2</v>
      </c>
    </row>
    <row r="101" spans="1:5" ht="20.25" customHeight="1">
      <c r="A101" s="7" t="s">
        <v>11</v>
      </c>
      <c r="B101" s="9" t="s">
        <v>9</v>
      </c>
      <c r="C101" s="56">
        <f>SUM(C102:C142)-C102-C105-C108-C119-C122-C125-C130-C134-C140</f>
        <v>2085.6000000000004</v>
      </c>
      <c r="E101" s="35"/>
    </row>
    <row r="102" spans="1:3" ht="64.5" customHeight="1">
      <c r="A102" s="31" t="s">
        <v>165</v>
      </c>
      <c r="B102" s="32" t="s">
        <v>135</v>
      </c>
      <c r="C102" s="56">
        <f>SUM(C103:C104)</f>
        <v>41.5</v>
      </c>
    </row>
    <row r="103" spans="1:3" ht="65.25" customHeight="1">
      <c r="A103" s="26" t="s">
        <v>146</v>
      </c>
      <c r="B103" s="27" t="s">
        <v>196</v>
      </c>
      <c r="C103" s="61">
        <v>26</v>
      </c>
    </row>
    <row r="104" spans="1:3" ht="67.5" customHeight="1">
      <c r="A104" s="26" t="s">
        <v>166</v>
      </c>
      <c r="B104" s="27" t="s">
        <v>196</v>
      </c>
      <c r="C104" s="61">
        <v>15.5</v>
      </c>
    </row>
    <row r="105" spans="1:3" ht="86.25" customHeight="1">
      <c r="A105" s="31" t="s">
        <v>167</v>
      </c>
      <c r="B105" s="32" t="s">
        <v>136</v>
      </c>
      <c r="C105" s="62">
        <f>SUM(C106:C107)</f>
        <v>94.5</v>
      </c>
    </row>
    <row r="106" spans="1:3" ht="78.75" customHeight="1">
      <c r="A106" s="26" t="s">
        <v>147</v>
      </c>
      <c r="B106" s="27" t="s">
        <v>197</v>
      </c>
      <c r="C106" s="61">
        <v>16</v>
      </c>
    </row>
    <row r="107" spans="1:3" ht="81.75" customHeight="1">
      <c r="A107" s="26" t="s">
        <v>168</v>
      </c>
      <c r="B107" s="27" t="s">
        <v>197</v>
      </c>
      <c r="C107" s="61">
        <v>78.5</v>
      </c>
    </row>
    <row r="108" spans="1:3" ht="65.25" customHeight="1">
      <c r="A108" s="31" t="s">
        <v>169</v>
      </c>
      <c r="B108" s="32" t="s">
        <v>137</v>
      </c>
      <c r="C108" s="62">
        <f>SUM(C109:C110)</f>
        <v>3.2</v>
      </c>
    </row>
    <row r="109" spans="1:3" ht="68.25" customHeight="1" hidden="1">
      <c r="A109" s="26" t="s">
        <v>148</v>
      </c>
      <c r="B109" s="27" t="s">
        <v>137</v>
      </c>
      <c r="C109" s="61"/>
    </row>
    <row r="110" spans="1:3" ht="66" customHeight="1">
      <c r="A110" s="26" t="s">
        <v>170</v>
      </c>
      <c r="B110" s="27" t="s">
        <v>137</v>
      </c>
      <c r="C110" s="61">
        <v>3.2</v>
      </c>
    </row>
    <row r="111" spans="1:3" ht="72" customHeight="1">
      <c r="A111" s="31" t="s">
        <v>172</v>
      </c>
      <c r="B111" s="32" t="s">
        <v>171</v>
      </c>
      <c r="C111" s="62">
        <v>135</v>
      </c>
    </row>
    <row r="112" spans="1:3" ht="83.25" customHeight="1" hidden="1">
      <c r="A112" s="31" t="s">
        <v>239</v>
      </c>
      <c r="B112" s="47" t="s">
        <v>240</v>
      </c>
      <c r="C112" s="62"/>
    </row>
    <row r="113" spans="1:3" ht="64.5" customHeight="1">
      <c r="A113" s="31" t="s">
        <v>149</v>
      </c>
      <c r="B113" s="32" t="s">
        <v>138</v>
      </c>
      <c r="C113" s="62">
        <v>1</v>
      </c>
    </row>
    <row r="114" spans="1:3" ht="69.75" customHeight="1">
      <c r="A114" s="31" t="s">
        <v>173</v>
      </c>
      <c r="B114" s="32" t="s">
        <v>174</v>
      </c>
      <c r="C114" s="62">
        <v>25</v>
      </c>
    </row>
    <row r="115" spans="1:3" ht="84" customHeight="1">
      <c r="A115" s="31" t="s">
        <v>175</v>
      </c>
      <c r="B115" s="32" t="s">
        <v>176</v>
      </c>
      <c r="C115" s="62">
        <v>51</v>
      </c>
    </row>
    <row r="116" spans="1:3" ht="102.75" customHeight="1">
      <c r="A116" s="31" t="s">
        <v>177</v>
      </c>
      <c r="B116" s="32" t="s">
        <v>178</v>
      </c>
      <c r="C116" s="62">
        <v>15</v>
      </c>
    </row>
    <row r="117" spans="1:3" ht="168" customHeight="1">
      <c r="A117" s="31" t="s">
        <v>328</v>
      </c>
      <c r="B117" s="32" t="s">
        <v>327</v>
      </c>
      <c r="C117" s="62">
        <v>20</v>
      </c>
    </row>
    <row r="118" spans="1:3" ht="66" customHeight="1">
      <c r="A118" s="31" t="s">
        <v>236</v>
      </c>
      <c r="B118" s="32" t="s">
        <v>235</v>
      </c>
      <c r="C118" s="62">
        <v>1</v>
      </c>
    </row>
    <row r="119" spans="1:3" ht="67.5" customHeight="1">
      <c r="A119" s="31" t="s">
        <v>179</v>
      </c>
      <c r="B119" s="32" t="s">
        <v>180</v>
      </c>
      <c r="C119" s="62">
        <f>SUM(C120:C121)</f>
        <v>198</v>
      </c>
    </row>
    <row r="120" spans="1:3" ht="67.5" customHeight="1">
      <c r="A120" s="26" t="s">
        <v>329</v>
      </c>
      <c r="B120" s="27" t="s">
        <v>180</v>
      </c>
      <c r="C120" s="61">
        <v>2.1</v>
      </c>
    </row>
    <row r="121" spans="1:3" ht="70.5" customHeight="1">
      <c r="A121" s="26" t="s">
        <v>181</v>
      </c>
      <c r="B121" s="27" t="s">
        <v>180</v>
      </c>
      <c r="C121" s="61">
        <v>195.9</v>
      </c>
    </row>
    <row r="122" spans="1:3" ht="70.5" customHeight="1">
      <c r="A122" s="31" t="s">
        <v>182</v>
      </c>
      <c r="B122" s="32" t="s">
        <v>183</v>
      </c>
      <c r="C122" s="62">
        <f>SUM(C123:C124)</f>
        <v>505.1</v>
      </c>
    </row>
    <row r="123" spans="1:3" ht="69" customHeight="1">
      <c r="A123" s="26" t="s">
        <v>150</v>
      </c>
      <c r="B123" s="27" t="s">
        <v>198</v>
      </c>
      <c r="C123" s="61">
        <v>10.3</v>
      </c>
    </row>
    <row r="124" spans="1:3" ht="71.25" customHeight="1">
      <c r="A124" s="26" t="s">
        <v>184</v>
      </c>
      <c r="B124" s="27" t="s">
        <v>199</v>
      </c>
      <c r="C124" s="61">
        <v>494.8</v>
      </c>
    </row>
    <row r="125" spans="1:3" ht="71.25" customHeight="1">
      <c r="A125" s="31" t="s">
        <v>331</v>
      </c>
      <c r="B125" s="32" t="s">
        <v>330</v>
      </c>
      <c r="C125" s="62">
        <f>SUM(C126:C129)</f>
        <v>100.80000000000001</v>
      </c>
    </row>
    <row r="126" spans="1:3" ht="71.25" customHeight="1">
      <c r="A126" s="26" t="s">
        <v>332</v>
      </c>
      <c r="B126" s="27" t="s">
        <v>330</v>
      </c>
      <c r="C126" s="61">
        <v>3.4</v>
      </c>
    </row>
    <row r="127" spans="1:3" ht="71.25" customHeight="1">
      <c r="A127" s="26" t="s">
        <v>333</v>
      </c>
      <c r="B127" s="27" t="s">
        <v>330</v>
      </c>
      <c r="C127" s="61">
        <v>39.7</v>
      </c>
    </row>
    <row r="128" spans="1:3" ht="71.25" customHeight="1">
      <c r="A128" s="26" t="s">
        <v>334</v>
      </c>
      <c r="B128" s="27" t="s">
        <v>330</v>
      </c>
      <c r="C128" s="61">
        <v>7.7</v>
      </c>
    </row>
    <row r="129" spans="1:3" ht="71.25" customHeight="1">
      <c r="A129" s="26" t="s">
        <v>335</v>
      </c>
      <c r="B129" s="27" t="s">
        <v>330</v>
      </c>
      <c r="C129" s="61">
        <v>50</v>
      </c>
    </row>
    <row r="130" spans="1:3" ht="71.25" customHeight="1">
      <c r="A130" s="31" t="s">
        <v>337</v>
      </c>
      <c r="B130" s="32" t="s">
        <v>336</v>
      </c>
      <c r="C130" s="62">
        <f>SUM(C131:C132)</f>
        <v>110</v>
      </c>
    </row>
    <row r="131" spans="1:3" s="33" customFormat="1" ht="71.25" customHeight="1">
      <c r="A131" s="26" t="s">
        <v>338</v>
      </c>
      <c r="B131" s="27" t="s">
        <v>336</v>
      </c>
      <c r="C131" s="61">
        <v>108</v>
      </c>
    </row>
    <row r="132" spans="1:3" s="33" customFormat="1" ht="71.25" customHeight="1">
      <c r="A132" s="26" t="s">
        <v>339</v>
      </c>
      <c r="B132" s="27" t="s">
        <v>336</v>
      </c>
      <c r="C132" s="61">
        <v>2</v>
      </c>
    </row>
    <row r="133" spans="1:3" s="33" customFormat="1" ht="54.75" customHeight="1">
      <c r="A133" s="31" t="s">
        <v>341</v>
      </c>
      <c r="B133" s="32" t="s">
        <v>340</v>
      </c>
      <c r="C133" s="62">
        <v>131.3</v>
      </c>
    </row>
    <row r="134" spans="1:3" s="33" customFormat="1" ht="58.5" customHeight="1">
      <c r="A134" s="31" t="s">
        <v>343</v>
      </c>
      <c r="B134" s="32" t="s">
        <v>342</v>
      </c>
      <c r="C134" s="62">
        <f>SUM(C135:C138)</f>
        <v>283</v>
      </c>
    </row>
    <row r="135" spans="1:3" s="33" customFormat="1" ht="54.75" customHeight="1">
      <c r="A135" s="26" t="s">
        <v>344</v>
      </c>
      <c r="B135" s="27" t="s">
        <v>342</v>
      </c>
      <c r="C135" s="61">
        <v>30</v>
      </c>
    </row>
    <row r="136" spans="1:3" s="33" customFormat="1" ht="54.75" customHeight="1">
      <c r="A136" s="26" t="s">
        <v>345</v>
      </c>
      <c r="B136" s="27" t="s">
        <v>342</v>
      </c>
      <c r="C136" s="61">
        <v>31.9</v>
      </c>
    </row>
    <row r="137" spans="1:3" s="33" customFormat="1" ht="54.75" customHeight="1">
      <c r="A137" s="26" t="s">
        <v>346</v>
      </c>
      <c r="B137" s="27" t="s">
        <v>342</v>
      </c>
      <c r="C137" s="61">
        <v>220.5</v>
      </c>
    </row>
    <row r="138" spans="1:3" s="33" customFormat="1" ht="54.75" customHeight="1">
      <c r="A138" s="26" t="s">
        <v>347</v>
      </c>
      <c r="B138" s="27" t="s">
        <v>342</v>
      </c>
      <c r="C138" s="61">
        <v>0.6</v>
      </c>
    </row>
    <row r="139" spans="1:3" s="33" customFormat="1" ht="71.25" customHeight="1">
      <c r="A139" s="31" t="s">
        <v>349</v>
      </c>
      <c r="B139" s="32" t="s">
        <v>348</v>
      </c>
      <c r="C139" s="62">
        <v>161.3</v>
      </c>
    </row>
    <row r="140" spans="1:3" ht="80.25" customHeight="1">
      <c r="A140" s="31" t="s">
        <v>350</v>
      </c>
      <c r="B140" s="32" t="s">
        <v>238</v>
      </c>
      <c r="C140" s="62">
        <f>SUM(C141:C142)</f>
        <v>208.9</v>
      </c>
    </row>
    <row r="141" spans="1:3" ht="86.25" customHeight="1">
      <c r="A141" s="26" t="s">
        <v>351</v>
      </c>
      <c r="B141" s="27" t="s">
        <v>238</v>
      </c>
      <c r="C141" s="61">
        <v>207.5</v>
      </c>
    </row>
    <row r="142" spans="1:3" ht="87.75" customHeight="1">
      <c r="A142" s="26" t="s">
        <v>237</v>
      </c>
      <c r="B142" s="27" t="s">
        <v>238</v>
      </c>
      <c r="C142" s="61">
        <v>1.4</v>
      </c>
    </row>
    <row r="143" spans="1:5" ht="36" customHeight="1">
      <c r="A143" s="7" t="s">
        <v>26</v>
      </c>
      <c r="B143" s="9" t="s">
        <v>38</v>
      </c>
      <c r="C143" s="55">
        <f>C144+C194+C197+C199</f>
        <v>1794736.5000000005</v>
      </c>
      <c r="E143" s="35"/>
    </row>
    <row r="144" spans="1:6" ht="30.75" customHeight="1">
      <c r="A144" s="7" t="s">
        <v>39</v>
      </c>
      <c r="B144" s="9" t="s">
        <v>40</v>
      </c>
      <c r="C144" s="55">
        <f>C145+C164+C181</f>
        <v>1790859.4000000004</v>
      </c>
      <c r="E144" s="35"/>
      <c r="F144" s="54"/>
    </row>
    <row r="145" spans="1:6" ht="39" customHeight="1">
      <c r="A145" s="7" t="s">
        <v>97</v>
      </c>
      <c r="B145" s="9" t="s">
        <v>66</v>
      </c>
      <c r="C145" s="56">
        <f>SUM(C146:C163)-C148-C152</f>
        <v>189967.00000000006</v>
      </c>
      <c r="F145" s="54"/>
    </row>
    <row r="146" spans="1:3" ht="53.25" customHeight="1">
      <c r="A146" s="10" t="s">
        <v>153</v>
      </c>
      <c r="B146" s="36" t="s">
        <v>154</v>
      </c>
      <c r="C146" s="57">
        <v>36693.7</v>
      </c>
    </row>
    <row r="147" spans="1:3" ht="53.25" customHeight="1">
      <c r="A147" s="10" t="s">
        <v>246</v>
      </c>
      <c r="B147" s="36" t="s">
        <v>247</v>
      </c>
      <c r="C147" s="57">
        <v>5564.6</v>
      </c>
    </row>
    <row r="148" spans="1:3" ht="15.75">
      <c r="A148" s="7" t="s">
        <v>256</v>
      </c>
      <c r="B148" s="9" t="s">
        <v>257</v>
      </c>
      <c r="C148" s="56">
        <f>SUM(C149:C150)</f>
        <v>19690.3</v>
      </c>
    </row>
    <row r="149" spans="1:3" s="33" customFormat="1" ht="30.75">
      <c r="A149" s="10" t="s">
        <v>269</v>
      </c>
      <c r="B149" s="11" t="s">
        <v>270</v>
      </c>
      <c r="C149" s="57">
        <v>19381.2</v>
      </c>
    </row>
    <row r="150" spans="1:3" ht="33" customHeight="1">
      <c r="A150" s="10" t="s">
        <v>248</v>
      </c>
      <c r="B150" s="36" t="s">
        <v>249</v>
      </c>
      <c r="C150" s="57">
        <v>309.1</v>
      </c>
    </row>
    <row r="151" spans="1:3" ht="33" customHeight="1">
      <c r="A151" s="10" t="s">
        <v>267</v>
      </c>
      <c r="B151" s="36" t="s">
        <v>268</v>
      </c>
      <c r="C151" s="57">
        <v>56847.1</v>
      </c>
    </row>
    <row r="152" spans="1:3" ht="22.5" customHeight="1">
      <c r="A152" s="7" t="s">
        <v>98</v>
      </c>
      <c r="B152" s="9" t="s">
        <v>37</v>
      </c>
      <c r="C152" s="56">
        <f>SUM(C153:C163)</f>
        <v>71171.29999999999</v>
      </c>
    </row>
    <row r="153" spans="1:3" ht="69" customHeight="1">
      <c r="A153" s="10" t="s">
        <v>99</v>
      </c>
      <c r="B153" s="11" t="s">
        <v>200</v>
      </c>
      <c r="C153" s="57">
        <v>83</v>
      </c>
    </row>
    <row r="154" spans="1:3" ht="84" customHeight="1">
      <c r="A154" s="10" t="s">
        <v>100</v>
      </c>
      <c r="B154" s="25" t="s">
        <v>201</v>
      </c>
      <c r="C154" s="57">
        <v>1603.5</v>
      </c>
    </row>
    <row r="155" spans="1:3" ht="36.75" customHeight="1" hidden="1">
      <c r="A155" s="10" t="s">
        <v>260</v>
      </c>
      <c r="B155" s="11" t="s">
        <v>259</v>
      </c>
      <c r="C155" s="57"/>
    </row>
    <row r="156" spans="1:3" ht="31.5" customHeight="1">
      <c r="A156" s="10" t="s">
        <v>250</v>
      </c>
      <c r="B156" s="11" t="s">
        <v>251</v>
      </c>
      <c r="C156" s="57">
        <v>574.5</v>
      </c>
    </row>
    <row r="157" spans="1:3" ht="36.75" customHeight="1">
      <c r="A157" s="10" t="s">
        <v>227</v>
      </c>
      <c r="B157" s="11" t="s">
        <v>228</v>
      </c>
      <c r="C157" s="57">
        <v>34023</v>
      </c>
    </row>
    <row r="158" spans="1:3" ht="38.25" customHeight="1">
      <c r="A158" s="10" t="s">
        <v>101</v>
      </c>
      <c r="B158" s="11" t="s">
        <v>202</v>
      </c>
      <c r="C158" s="57">
        <v>15000</v>
      </c>
    </row>
    <row r="159" spans="1:3" ht="38.25" customHeight="1">
      <c r="A159" s="10" t="s">
        <v>318</v>
      </c>
      <c r="B159" s="11" t="s">
        <v>319</v>
      </c>
      <c r="C159" s="57">
        <v>326.5</v>
      </c>
    </row>
    <row r="160" spans="1:3" ht="51.75" customHeight="1">
      <c r="A160" s="10" t="s">
        <v>139</v>
      </c>
      <c r="B160" s="11" t="s">
        <v>203</v>
      </c>
      <c r="C160" s="57">
        <v>10151</v>
      </c>
    </row>
    <row r="161" spans="1:3" ht="52.5" customHeight="1">
      <c r="A161" s="10" t="s">
        <v>143</v>
      </c>
      <c r="B161" s="11" t="s">
        <v>204</v>
      </c>
      <c r="C161" s="57">
        <v>4038.4</v>
      </c>
    </row>
    <row r="162" spans="1:3" ht="52.5" customHeight="1">
      <c r="A162" s="10" t="s">
        <v>313</v>
      </c>
      <c r="B162" s="50" t="s">
        <v>353</v>
      </c>
      <c r="C162" s="57">
        <v>3173.4</v>
      </c>
    </row>
    <row r="163" spans="1:3" ht="37.5" customHeight="1">
      <c r="A163" s="10" t="s">
        <v>352</v>
      </c>
      <c r="B163" s="50" t="s">
        <v>354</v>
      </c>
      <c r="C163" s="57">
        <v>2198</v>
      </c>
    </row>
    <row r="164" spans="1:6" ht="21.75" customHeight="1">
      <c r="A164" s="7" t="s">
        <v>102</v>
      </c>
      <c r="B164" s="9" t="s">
        <v>67</v>
      </c>
      <c r="C164" s="56">
        <f>SUM(C165:C180)-C166-C178</f>
        <v>1508136.9000000004</v>
      </c>
      <c r="F164" s="54"/>
    </row>
    <row r="165" spans="1:3" ht="38.25" customHeight="1">
      <c r="A165" s="22" t="s">
        <v>103</v>
      </c>
      <c r="B165" s="23" t="s">
        <v>205</v>
      </c>
      <c r="C165" s="61">
        <v>32124.5</v>
      </c>
    </row>
    <row r="166" spans="1:3" ht="33" customHeight="1">
      <c r="A166" s="7" t="s">
        <v>104</v>
      </c>
      <c r="B166" s="9" t="s">
        <v>68</v>
      </c>
      <c r="C166" s="58">
        <f>SUM(C167:C176)</f>
        <v>38174.89999999999</v>
      </c>
    </row>
    <row r="167" spans="1:3" ht="64.5" customHeight="1">
      <c r="A167" s="10" t="s">
        <v>105</v>
      </c>
      <c r="B167" s="11" t="s">
        <v>206</v>
      </c>
      <c r="C167" s="59">
        <v>2999.8</v>
      </c>
    </row>
    <row r="168" spans="1:3" ht="54" customHeight="1">
      <c r="A168" s="10" t="s">
        <v>106</v>
      </c>
      <c r="B168" s="11" t="s">
        <v>207</v>
      </c>
      <c r="C168" s="59">
        <v>1129.1</v>
      </c>
    </row>
    <row r="169" spans="1:3" ht="67.5" customHeight="1">
      <c r="A169" s="10" t="s">
        <v>107</v>
      </c>
      <c r="B169" s="11" t="s">
        <v>208</v>
      </c>
      <c r="C169" s="59">
        <v>2400</v>
      </c>
    </row>
    <row r="170" spans="1:3" ht="73.5" customHeight="1">
      <c r="A170" s="10" t="s">
        <v>108</v>
      </c>
      <c r="B170" s="11" t="s">
        <v>209</v>
      </c>
      <c r="C170" s="59">
        <v>5442.2</v>
      </c>
    </row>
    <row r="171" spans="1:3" ht="50.25" customHeight="1">
      <c r="A171" s="10" t="s">
        <v>252</v>
      </c>
      <c r="B171" s="11" t="s">
        <v>253</v>
      </c>
      <c r="C171" s="59">
        <v>11047.7</v>
      </c>
    </row>
    <row r="172" spans="1:3" ht="46.5">
      <c r="A172" s="10" t="s">
        <v>109</v>
      </c>
      <c r="B172" s="11" t="s">
        <v>223</v>
      </c>
      <c r="C172" s="59">
        <v>9189.9</v>
      </c>
    </row>
    <row r="173" spans="1:3" ht="56.25" customHeight="1">
      <c r="A173" s="10" t="s">
        <v>110</v>
      </c>
      <c r="B173" s="11" t="s">
        <v>222</v>
      </c>
      <c r="C173" s="59">
        <v>1186.2</v>
      </c>
    </row>
    <row r="174" spans="1:3" ht="106.5" customHeight="1">
      <c r="A174" s="10" t="s">
        <v>111</v>
      </c>
      <c r="B174" s="11" t="s">
        <v>221</v>
      </c>
      <c r="C174" s="59">
        <v>0.7</v>
      </c>
    </row>
    <row r="175" spans="1:3" ht="45.75" customHeight="1">
      <c r="A175" s="10" t="s">
        <v>144</v>
      </c>
      <c r="B175" s="11" t="s">
        <v>220</v>
      </c>
      <c r="C175" s="59">
        <v>4593.7</v>
      </c>
    </row>
    <row r="176" spans="1:3" ht="86.25" customHeight="1">
      <c r="A176" s="10" t="s">
        <v>185</v>
      </c>
      <c r="B176" s="11" t="s">
        <v>230</v>
      </c>
      <c r="C176" s="59">
        <v>185.6</v>
      </c>
    </row>
    <row r="177" spans="1:3" ht="54" customHeight="1">
      <c r="A177" s="19" t="s">
        <v>112</v>
      </c>
      <c r="B177" s="11" t="s">
        <v>219</v>
      </c>
      <c r="C177" s="57">
        <v>111.6</v>
      </c>
    </row>
    <row r="178" spans="1:3" ht="17.25" customHeight="1">
      <c r="A178" s="7" t="s">
        <v>113</v>
      </c>
      <c r="B178" s="9" t="s">
        <v>47</v>
      </c>
      <c r="C178" s="58">
        <f>C179+C180</f>
        <v>1437725.9</v>
      </c>
    </row>
    <row r="179" spans="1:3" ht="92.25" customHeight="1">
      <c r="A179" s="10" t="s">
        <v>114</v>
      </c>
      <c r="B179" s="11" t="s">
        <v>218</v>
      </c>
      <c r="C179" s="59">
        <v>890173.2</v>
      </c>
    </row>
    <row r="180" spans="1:3" ht="67.5" customHeight="1">
      <c r="A180" s="10" t="s">
        <v>115</v>
      </c>
      <c r="B180" s="11" t="s">
        <v>217</v>
      </c>
      <c r="C180" s="59">
        <v>547552.7</v>
      </c>
    </row>
    <row r="181" spans="1:6" ht="24.75" customHeight="1">
      <c r="A181" s="12" t="s">
        <v>116</v>
      </c>
      <c r="B181" s="9" t="s">
        <v>18</v>
      </c>
      <c r="C181" s="64">
        <f>SUM(C182:C191)-C182+C192</f>
        <v>92755.5</v>
      </c>
      <c r="F181" s="54"/>
    </row>
    <row r="182" spans="1:3" ht="51" customHeight="1">
      <c r="A182" s="12" t="s">
        <v>117</v>
      </c>
      <c r="B182" s="9" t="s">
        <v>17</v>
      </c>
      <c r="C182" s="58">
        <f>SUM(C183:C190)</f>
        <v>7342.1</v>
      </c>
    </row>
    <row r="183" spans="1:3" ht="66" customHeight="1">
      <c r="A183" s="14" t="s">
        <v>118</v>
      </c>
      <c r="B183" s="11" t="s">
        <v>216</v>
      </c>
      <c r="C183" s="59">
        <v>2149.7</v>
      </c>
    </row>
    <row r="184" spans="1:3" ht="66.75" customHeight="1">
      <c r="A184" s="14" t="s">
        <v>119</v>
      </c>
      <c r="B184" s="11" t="s">
        <v>215</v>
      </c>
      <c r="C184" s="59">
        <v>677</v>
      </c>
    </row>
    <row r="185" spans="1:3" ht="64.5" customHeight="1">
      <c r="A185" s="14" t="s">
        <v>120</v>
      </c>
      <c r="B185" s="11" t="s">
        <v>214</v>
      </c>
      <c r="C185" s="59">
        <v>353.8</v>
      </c>
    </row>
    <row r="186" spans="1:3" ht="66.75" customHeight="1">
      <c r="A186" s="14" t="s">
        <v>121</v>
      </c>
      <c r="B186" s="11" t="s">
        <v>213</v>
      </c>
      <c r="C186" s="59">
        <v>128.8</v>
      </c>
    </row>
    <row r="187" spans="1:3" ht="63.75" customHeight="1">
      <c r="A187" s="14" t="s">
        <v>122</v>
      </c>
      <c r="B187" s="11" t="s">
        <v>212</v>
      </c>
      <c r="C187" s="59">
        <v>2412.2</v>
      </c>
    </row>
    <row r="188" spans="1:3" ht="66.75" customHeight="1">
      <c r="A188" s="14" t="s">
        <v>140</v>
      </c>
      <c r="B188" s="11" t="s">
        <v>211</v>
      </c>
      <c r="C188" s="59">
        <v>386.3</v>
      </c>
    </row>
    <row r="189" spans="1:3" ht="69.75" customHeight="1">
      <c r="A189" s="14" t="s">
        <v>123</v>
      </c>
      <c r="B189" s="11" t="s">
        <v>210</v>
      </c>
      <c r="C189" s="59">
        <v>1034.3</v>
      </c>
    </row>
    <row r="190" spans="1:3" ht="69.75" customHeight="1">
      <c r="A190" s="14" t="s">
        <v>291</v>
      </c>
      <c r="B190" s="11" t="s">
        <v>292</v>
      </c>
      <c r="C190" s="59">
        <v>200</v>
      </c>
    </row>
    <row r="191" spans="1:3" ht="54" customHeight="1">
      <c r="A191" s="52" t="s">
        <v>271</v>
      </c>
      <c r="B191" s="9" t="s">
        <v>355</v>
      </c>
      <c r="C191" s="58">
        <v>54853.5</v>
      </c>
    </row>
    <row r="192" spans="1:3" ht="23.25" customHeight="1">
      <c r="A192" s="52" t="s">
        <v>315</v>
      </c>
      <c r="B192" s="49" t="s">
        <v>314</v>
      </c>
      <c r="C192" s="58">
        <f>SUM(C193)</f>
        <v>30559.9</v>
      </c>
    </row>
    <row r="193" spans="1:3" ht="55.5" customHeight="1">
      <c r="A193" s="22" t="s">
        <v>316</v>
      </c>
      <c r="B193" s="50" t="s">
        <v>356</v>
      </c>
      <c r="C193" s="59">
        <v>30559.9</v>
      </c>
    </row>
    <row r="194" spans="1:3" ht="39" customHeight="1">
      <c r="A194" s="7" t="s">
        <v>272</v>
      </c>
      <c r="B194" s="53" t="s">
        <v>274</v>
      </c>
      <c r="C194" s="58">
        <f>SUM(C195)+C196</f>
        <v>2915.8</v>
      </c>
    </row>
    <row r="195" spans="1:3" ht="37.5" customHeight="1">
      <c r="A195" s="10" t="s">
        <v>273</v>
      </c>
      <c r="B195" s="44" t="s">
        <v>274</v>
      </c>
      <c r="C195" s="59">
        <v>2216.8</v>
      </c>
    </row>
    <row r="196" spans="1:3" ht="35.25" customHeight="1">
      <c r="A196" s="10" t="s">
        <v>317</v>
      </c>
      <c r="B196" s="44" t="s">
        <v>274</v>
      </c>
      <c r="C196" s="59">
        <v>699</v>
      </c>
    </row>
    <row r="197" spans="1:3" ht="46.5">
      <c r="A197" s="31" t="s">
        <v>275</v>
      </c>
      <c r="B197" s="45" t="s">
        <v>276</v>
      </c>
      <c r="C197" s="62">
        <f>C198</f>
        <v>1492.5</v>
      </c>
    </row>
    <row r="198" spans="1:3" ht="46.5">
      <c r="A198" s="26" t="s">
        <v>277</v>
      </c>
      <c r="B198" s="46" t="s">
        <v>278</v>
      </c>
      <c r="C198" s="61">
        <v>1492.5</v>
      </c>
    </row>
    <row r="199" spans="1:3" ht="39.75" customHeight="1">
      <c r="A199" s="17" t="s">
        <v>279</v>
      </c>
      <c r="B199" s="45" t="s">
        <v>280</v>
      </c>
      <c r="C199" s="58">
        <f>SUM(C200:C204)</f>
        <v>-531.2</v>
      </c>
    </row>
    <row r="200" spans="1:3" ht="48.75" customHeight="1">
      <c r="A200" s="26" t="s">
        <v>281</v>
      </c>
      <c r="B200" s="46" t="s">
        <v>282</v>
      </c>
      <c r="C200" s="61">
        <v>-15.9</v>
      </c>
    </row>
    <row r="201" spans="1:3" ht="30.75">
      <c r="A201" s="26" t="s">
        <v>283</v>
      </c>
      <c r="B201" s="46" t="s">
        <v>284</v>
      </c>
      <c r="C201" s="61">
        <v>-432.5</v>
      </c>
    </row>
    <row r="202" spans="1:3" ht="34.5" customHeight="1">
      <c r="A202" s="26" t="s">
        <v>285</v>
      </c>
      <c r="B202" s="46" t="s">
        <v>286</v>
      </c>
      <c r="C202" s="61">
        <v>-0.1</v>
      </c>
    </row>
    <row r="203" spans="1:3" ht="31.5" customHeight="1">
      <c r="A203" s="26" t="s">
        <v>287</v>
      </c>
      <c r="B203" s="46" t="s">
        <v>286</v>
      </c>
      <c r="C203" s="61">
        <v>-11</v>
      </c>
    </row>
    <row r="204" spans="1:3" ht="33.75" customHeight="1">
      <c r="A204" s="19" t="s">
        <v>288</v>
      </c>
      <c r="B204" s="46" t="s">
        <v>286</v>
      </c>
      <c r="C204" s="59">
        <v>-71.7</v>
      </c>
    </row>
    <row r="205" spans="1:4" ht="25.5" customHeight="1">
      <c r="A205" s="7" t="s">
        <v>15</v>
      </c>
      <c r="B205" s="16" t="s">
        <v>141</v>
      </c>
      <c r="C205" s="55">
        <f>C20+C143</f>
        <v>3479552.6000000006</v>
      </c>
      <c r="D205" s="42" t="s">
        <v>266</v>
      </c>
    </row>
  </sheetData>
  <sheetProtection/>
  <mergeCells count="16">
    <mergeCell ref="A1:C1"/>
    <mergeCell ref="A7:C7"/>
    <mergeCell ref="A6:C6"/>
    <mergeCell ref="A5:C5"/>
    <mergeCell ref="A4:C4"/>
    <mergeCell ref="A3:C3"/>
    <mergeCell ref="A2:C2"/>
    <mergeCell ref="A9:C9"/>
    <mergeCell ref="A11:C11"/>
    <mergeCell ref="A15:C15"/>
    <mergeCell ref="A16:B16"/>
    <mergeCell ref="A17:B17"/>
    <mergeCell ref="A18:A19"/>
    <mergeCell ref="B18:B19"/>
    <mergeCell ref="C18:C19"/>
    <mergeCell ref="A12:C12"/>
  </mergeCells>
  <printOptions/>
  <pageMargins left="0.7480314960629921" right="0" top="0.1968503937007874" bottom="0.1968503937007874" header="0" footer="0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Кравчук Т.Ю.</cp:lastModifiedBy>
  <cp:lastPrinted>2022-10-07T03:42:41Z</cp:lastPrinted>
  <dcterms:created xsi:type="dcterms:W3CDTF">2002-01-21T07:46:24Z</dcterms:created>
  <dcterms:modified xsi:type="dcterms:W3CDTF">2022-10-31T08:52:23Z</dcterms:modified>
  <cp:category/>
  <cp:version/>
  <cp:contentType/>
  <cp:contentStatus/>
</cp:coreProperties>
</file>