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0" windowWidth="9045" windowHeight="7335" activeTab="0"/>
  </bookViews>
  <sheets>
    <sheet name="1полуг2015" sheetId="1" r:id="rId1"/>
  </sheets>
  <definedNames>
    <definedName name="_xlnm.Print_Titles" localSheetId="0">'1полуг2015'!$9:$9</definedName>
    <definedName name="_xlnm.Print_Area" localSheetId="0">'1полуг2015'!$A$1:$M$79</definedName>
  </definedNames>
  <calcPr fullCalcOnLoad="1"/>
</workbook>
</file>

<file path=xl/sharedStrings.xml><?xml version="1.0" encoding="utf-8"?>
<sst xmlns="http://schemas.openxmlformats.org/spreadsheetml/2006/main" count="184" uniqueCount="75">
  <si>
    <t>п/н</t>
  </si>
  <si>
    <t>Администрация УКМО</t>
  </si>
  <si>
    <t>Управление сельского хозяйства</t>
  </si>
  <si>
    <t>Код раздела, подраздела</t>
  </si>
  <si>
    <t>Код целевой статьи</t>
  </si>
  <si>
    <t>Код вида расхода</t>
  </si>
  <si>
    <t>03 02</t>
  </si>
  <si>
    <t>04 05</t>
  </si>
  <si>
    <t>Потребность на 2009 год</t>
  </si>
  <si>
    <t>07 07</t>
  </si>
  <si>
    <t>08 01</t>
  </si>
  <si>
    <t>10 03</t>
  </si>
  <si>
    <t>Всего:</t>
  </si>
  <si>
    <t>07 02</t>
  </si>
  <si>
    <t>Исполнители</t>
  </si>
  <si>
    <t>Наименование программы</t>
  </si>
  <si>
    <t>Администрация УКМО      (Отдел по молодежной политике)</t>
  </si>
  <si>
    <t>11 01</t>
  </si>
  <si>
    <t>07 01</t>
  </si>
  <si>
    <t xml:space="preserve"> 09 09</t>
  </si>
  <si>
    <t>УО УКМО</t>
  </si>
  <si>
    <t>Финансовое управление Администрации УКМО</t>
  </si>
  <si>
    <t>Код главного распорядителя</t>
  </si>
  <si>
    <t>01 06</t>
  </si>
  <si>
    <t>Сумма, тыс.руб.</t>
  </si>
  <si>
    <t>01 04</t>
  </si>
  <si>
    <t>Всего, в том числе:</t>
  </si>
  <si>
    <t>МКУ СОЦ</t>
  </si>
  <si>
    <t>04 12</t>
  </si>
  <si>
    <t>09 09</t>
  </si>
  <si>
    <t>Отдел культуры</t>
  </si>
  <si>
    <t xml:space="preserve">07 07 </t>
  </si>
  <si>
    <t xml:space="preserve"> Муниципальная программа "Комплексные меры профилактики злоупотребления наркотическими средствами и психотропными веществами  на 2013-2015 годы" </t>
  </si>
  <si>
    <t xml:space="preserve"> Муниципальная  программа "Содействие в проведении районных мероприятий Усть-Кутского муниципального образования на 2013-2015 годы"</t>
  </si>
  <si>
    <t>Муниципальная  программа "Развитие физической культуры и спорта в Усть-Кутском муниципальном образовании на 2013 - 2015 годы"</t>
  </si>
  <si>
    <t>Муниципальная  программа "Организация летнего отдыха, оздоровления и занятости детей и подростков Усть-Кутского муниципального образования" на 2013 - 2016 годы</t>
  </si>
  <si>
    <t>Муниципальная  программа "Энергосбережение и повышение энергетической эффективности на территории Усть-Кутского муниципального образования на 2011-2015 годы"</t>
  </si>
  <si>
    <t>Муниципальная программа "Обеспечение педагогическими кадрами муниципальных образовательных организаций Усть-Кутского муниципального образования на 2014-2016 годы"</t>
  </si>
  <si>
    <t>Муниципальная программа "Совершенствование организации питания в общеобразовательных организациях, расположенных на территории Усть-Кутского муниципального образования на 2014-2016гг."</t>
  </si>
  <si>
    <t>Муниципальная программа "Ориентир", направленная на профориентацию молодежи Усть-Кутского муниципального образования на 2014-2016 г.</t>
  </si>
  <si>
    <t>Муниципальная программа "Доступная среда для инвалидов и других маломобильных групп населения" на 2014-2015 годы</t>
  </si>
  <si>
    <t>Отдел культуры Администрации УКМО</t>
  </si>
  <si>
    <t>Муниципальная программа "Развитие библиотек Усть-Кутского муниципального образования на 2014-2016 годы"</t>
  </si>
  <si>
    <t>Муниципальная программа "Приобщение подрастающего поколения к национальным традициям, возрождение и сохранение народного вокально-танцевального искусства Усть-Кутского района на 2014-2015 годы"</t>
  </si>
  <si>
    <t>Муниципальная программа "Профилактика социально значимых заболеваний в Усть-Кутском муниципальном образовании на 2013-2015 гг."</t>
  </si>
  <si>
    <t>200</t>
  </si>
  <si>
    <t>300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</si>
  <si>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 на 2013 - 2015 годы" муниципальной программы "Профилактика социально значимых заболеваний в Усть-Кутском муниципальном образовании на 2013-2015 г"</t>
  </si>
  <si>
    <t>Муниципальная программа "Информатизация Администрации Усть-Кутского муниципального образования на период 2013-2015 годы"</t>
  </si>
  <si>
    <t>100</t>
  </si>
  <si>
    <t>600</t>
  </si>
  <si>
    <t xml:space="preserve">Муниципальная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годы" </t>
  </si>
  <si>
    <t>800</t>
  </si>
  <si>
    <t>Муниципальная  программа "Поддержка и развитие организаций дошкольного образования Усть-Кутского муниципального образования на 2013 - 2016 годы"</t>
  </si>
  <si>
    <t>Муниципальная  программа "Обеспечение антитеррористической безопасности на объектах образовательных организаций Усть-Кутского муниципального образования на 2013-2015 годы"</t>
  </si>
  <si>
    <t xml:space="preserve">Муниципальная  программа "Комплексная профилактика правонарушений на территории Усть-Кутского муниципального образования на 2014-2016 годы" </t>
  </si>
  <si>
    <t>Муниципальная программа "Развитие правовой культуры населения Усть-Кутского муниципального образования на 2014-2016 годы"</t>
  </si>
  <si>
    <t>% исполнения</t>
  </si>
  <si>
    <t>204</t>
  </si>
  <si>
    <t>к постановлению Администрации</t>
  </si>
  <si>
    <t>Усть-Кутского муниципального образования</t>
  </si>
  <si>
    <t>от "______"______________г. №___________</t>
  </si>
  <si>
    <t>Муниципальная  программа "Защита окружающей среды на территории  Усть-Кутского муниципального образования на 2014-2015 годы"</t>
  </si>
  <si>
    <t>Муниципальная программа "Обеспечение пожарной безопасности на объектах учреждений сферы образования Усть-Кутского муниципального образования на 2015-2016 годы"</t>
  </si>
  <si>
    <t>0605</t>
  </si>
  <si>
    <t>0701</t>
  </si>
  <si>
    <t>0702</t>
  </si>
  <si>
    <t>0709</t>
  </si>
  <si>
    <t>Муниципальная программа "Содействие развитию малого и среднего предпринимательства в Усть-Кутском муниципальном образовании" на 2015-2017 годы</t>
  </si>
  <si>
    <t>Муниципальная  программа "Патриотическое воспитание и допризывная подготовка молодежи Усть-Кутского муниципального образования" на 2015-2017 гг.</t>
  </si>
  <si>
    <t>Приложение № 2</t>
  </si>
  <si>
    <t>Муниципальная программа "Повышение эффективности бюджетных расходов Усть-Кутского муниципального образования на  2012-2015 годы"</t>
  </si>
  <si>
    <t>Факт на 01.07.15 г., тыс.руб.</t>
  </si>
  <si>
    <t>(тыс.руб)</t>
  </si>
  <si>
    <t>Отчет об исполнении муниципальных программ Усть-Кутского муниципального образования за 1 полугодие 2015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</si>
</sst>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"/>
    <numFmt numFmtId="168" formatCode="[$-FC19]dddd\ dd\ mmmm\ yyyy\ &quot;г.&quot;"/>
    <numFmt numFmtId="169" formatCode="000000"/>
    <numFmt numFmtId="170" formatCode="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\-#,##0.0\ "/>
    <numFmt numFmtId="176" formatCode="#,##0.0"/>
    <numFmt numFmtId="177" formatCode="#,##0.00_ ;\-#,##0.0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11" xfId="0" applyFont="1" applyBorder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5" fontId="3" fillId="33" borderId="1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5" fontId="4" fillId="33" borderId="10" xfId="60" applyNumberFormat="1" applyFont="1" applyFill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/>
    </xf>
    <xf numFmtId="165" fontId="4" fillId="33" borderId="12" xfId="60" applyNumberFormat="1" applyFont="1" applyFill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 wrapText="1"/>
    </xf>
    <xf numFmtId="165" fontId="3" fillId="33" borderId="12" xfId="60" applyNumberFormat="1" applyFont="1" applyFill="1" applyBorder="1" applyAlignment="1">
      <alignment horizontal="center" vertical="center" wrapText="1"/>
    </xf>
    <xf numFmtId="165" fontId="3" fillId="33" borderId="10" xfId="6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65" fontId="3" fillId="33" borderId="19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34" borderId="23" xfId="0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176" fontId="3" fillId="34" borderId="23" xfId="0" applyNumberFormat="1" applyFont="1" applyFill="1" applyBorder="1" applyAlignment="1">
      <alignment horizontal="center" vertical="center" wrapText="1"/>
    </xf>
    <xf numFmtId="176" fontId="4" fillId="34" borderId="23" xfId="0" applyNumberFormat="1" applyFont="1" applyFill="1" applyBorder="1" applyAlignment="1">
      <alignment horizontal="center" vertical="center"/>
    </xf>
    <xf numFmtId="176" fontId="3" fillId="34" borderId="23" xfId="0" applyNumberFormat="1" applyFont="1" applyFill="1" applyBorder="1" applyAlignment="1">
      <alignment horizontal="center" vertical="center"/>
    </xf>
    <xf numFmtId="176" fontId="4" fillId="34" borderId="24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165" fontId="4" fillId="34" borderId="23" xfId="60" applyNumberFormat="1" applyFont="1" applyFill="1" applyBorder="1" applyAlignment="1">
      <alignment horizontal="center" vertical="center" wrapText="1"/>
    </xf>
    <xf numFmtId="176" fontId="3" fillId="34" borderId="23" xfId="60" applyNumberFormat="1" applyFont="1" applyFill="1" applyBorder="1" applyAlignment="1">
      <alignment horizontal="center" vertical="center" wrapText="1"/>
    </xf>
    <xf numFmtId="165" fontId="3" fillId="34" borderId="23" xfId="60" applyNumberFormat="1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176" fontId="4" fillId="33" borderId="10" xfId="60" applyNumberFormat="1" applyFont="1" applyFill="1" applyBorder="1" applyAlignment="1">
      <alignment horizontal="center" vertical="center" wrapText="1"/>
    </xf>
    <xf numFmtId="176" fontId="4" fillId="33" borderId="12" xfId="6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1" fontId="3" fillId="34" borderId="25" xfId="0" applyNumberFormat="1" applyFont="1" applyFill="1" applyBorder="1" applyAlignment="1">
      <alignment horizontal="center" vertical="center" wrapText="1"/>
    </xf>
    <xf numFmtId="176" fontId="3" fillId="34" borderId="25" xfId="60" applyNumberFormat="1" applyFont="1" applyFill="1" applyBorder="1" applyAlignment="1">
      <alignment horizontal="center" vertical="center" wrapText="1"/>
    </xf>
    <xf numFmtId="176" fontId="3" fillId="34" borderId="25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 wrapText="1"/>
    </xf>
    <xf numFmtId="1" fontId="3" fillId="33" borderId="26" xfId="0" applyNumberFormat="1" applyFont="1" applyFill="1" applyBorder="1" applyAlignment="1">
      <alignment horizontal="center" vertical="center" wrapText="1"/>
    </xf>
    <xf numFmtId="176" fontId="4" fillId="33" borderId="26" xfId="60" applyNumberFormat="1" applyFont="1" applyFill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176" fontId="3" fillId="34" borderId="24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 wrapText="1"/>
    </xf>
    <xf numFmtId="176" fontId="4" fillId="33" borderId="19" xfId="60" applyNumberFormat="1" applyFont="1" applyFill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28" xfId="0" applyNumberFormat="1" applyFont="1" applyFill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65" fontId="3" fillId="33" borderId="19" xfId="60" applyNumberFormat="1" applyFont="1" applyFill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/>
    </xf>
    <xf numFmtId="176" fontId="3" fillId="34" borderId="3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176" fontId="4" fillId="0" borderId="28" xfId="60" applyNumberFormat="1" applyFont="1" applyFill="1" applyBorder="1" applyAlignment="1">
      <alignment horizontal="center" vertical="center" wrapText="1"/>
    </xf>
    <xf numFmtId="176" fontId="4" fillId="0" borderId="3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33" borderId="23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49" fontId="3" fillId="33" borderId="23" xfId="0" applyNumberFormat="1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22" fontId="4" fillId="0" borderId="0" xfId="0" applyNumberFormat="1" applyFont="1" applyAlignment="1">
      <alignment horizontal="right"/>
    </xf>
    <xf numFmtId="0" fontId="4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53"/>
  <sheetViews>
    <sheetView tabSelected="1" view="pageBreakPreview" zoomScale="70" zoomScaleNormal="70" zoomScaleSheetLayoutView="70" workbookViewId="0" topLeftCell="A1">
      <selection activeCell="M8" sqref="M8"/>
    </sheetView>
  </sheetViews>
  <sheetFormatPr defaultColWidth="9.00390625" defaultRowHeight="12.75"/>
  <cols>
    <col min="1" max="1" width="4.75390625" style="3" customWidth="1"/>
    <col min="2" max="2" width="66.375" style="8" customWidth="1"/>
    <col min="3" max="3" width="23.875" style="3" customWidth="1"/>
    <col min="4" max="4" width="13.25390625" style="3" customWidth="1"/>
    <col min="5" max="5" width="12.25390625" style="3" customWidth="1"/>
    <col min="6" max="6" width="12.375" style="3" customWidth="1"/>
    <col min="7" max="7" width="11.625" style="3" customWidth="1"/>
    <col min="8" max="8" width="16.25390625" style="3" hidden="1" customWidth="1"/>
    <col min="9" max="9" width="10.25390625" style="3" customWidth="1"/>
    <col min="10" max="10" width="9.125" style="3" hidden="1" customWidth="1"/>
    <col min="11" max="11" width="13.00390625" style="23" customWidth="1"/>
    <col min="12" max="12" width="9.125" style="3" hidden="1" customWidth="1"/>
    <col min="13" max="13" width="13.25390625" style="3" customWidth="1"/>
    <col min="14" max="16384" width="9.125" style="3" customWidth="1"/>
  </cols>
  <sheetData>
    <row r="1" spans="2:13" s="1" customFormat="1" ht="21.75" customHeight="1">
      <c r="B1" s="7"/>
      <c r="C1" s="43"/>
      <c r="D1" s="43"/>
      <c r="E1" s="43"/>
      <c r="F1" s="43"/>
      <c r="G1" s="5"/>
      <c r="H1" s="5"/>
      <c r="I1" s="144" t="s">
        <v>70</v>
      </c>
      <c r="J1" s="144"/>
      <c r="K1" s="144"/>
      <c r="L1" s="144"/>
      <c r="M1" s="144"/>
    </row>
    <row r="2" spans="2:13" s="1" customFormat="1" ht="21" customHeight="1">
      <c r="B2" s="7"/>
      <c r="C2" s="44"/>
      <c r="D2" s="44"/>
      <c r="E2" s="44"/>
      <c r="F2" s="44"/>
      <c r="G2" s="121" t="s">
        <v>59</v>
      </c>
      <c r="H2" s="121"/>
      <c r="I2" s="121"/>
      <c r="J2" s="121"/>
      <c r="K2" s="121"/>
      <c r="L2" s="121"/>
      <c r="M2" s="121"/>
    </row>
    <row r="3" spans="2:13" s="1" customFormat="1" ht="21" customHeight="1">
      <c r="B3" s="7"/>
      <c r="C3" s="45"/>
      <c r="D3" s="45"/>
      <c r="E3" s="45"/>
      <c r="F3" s="45"/>
      <c r="G3" s="145" t="s">
        <v>60</v>
      </c>
      <c r="H3" s="145"/>
      <c r="I3" s="145"/>
      <c r="J3" s="145"/>
      <c r="K3" s="145"/>
      <c r="L3" s="145"/>
      <c r="M3" s="145"/>
    </row>
    <row r="4" spans="2:13" s="1" customFormat="1" ht="20.25" customHeight="1">
      <c r="B4" s="7"/>
      <c r="C4" s="45"/>
      <c r="D4" s="45"/>
      <c r="E4" s="45"/>
      <c r="F4" s="45"/>
      <c r="G4" s="121" t="s">
        <v>61</v>
      </c>
      <c r="H4" s="121"/>
      <c r="I4" s="121"/>
      <c r="J4" s="121"/>
      <c r="K4" s="121"/>
      <c r="L4" s="121"/>
      <c r="M4" s="121"/>
    </row>
    <row r="5" spans="2:53" s="1" customFormat="1" ht="22.5" customHeight="1">
      <c r="B5" s="7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3" s="2" customFormat="1" ht="59.25" customHeight="1">
      <c r="A6" s="147" t="s">
        <v>74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</row>
    <row r="7" spans="2:53" ht="27.75" customHeight="1">
      <c r="B7" s="4"/>
      <c r="C7" s="4"/>
      <c r="D7" s="4"/>
      <c r="E7" s="4"/>
      <c r="F7" s="4"/>
      <c r="G7" s="4"/>
      <c r="H7" s="4"/>
      <c r="I7" s="4"/>
      <c r="K7" s="22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</row>
    <row r="8" spans="9:53" ht="22.5" customHeight="1" thickBot="1">
      <c r="I8" s="5"/>
      <c r="K8" s="22"/>
      <c r="L8" s="16"/>
      <c r="M8" s="99" t="s">
        <v>73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1:53" ht="74.25" customHeight="1" thickBot="1">
      <c r="A9" s="18" t="s">
        <v>0</v>
      </c>
      <c r="B9" s="25" t="s">
        <v>15</v>
      </c>
      <c r="C9" s="26" t="s">
        <v>14</v>
      </c>
      <c r="D9" s="26" t="s">
        <v>3</v>
      </c>
      <c r="E9" s="27" t="s">
        <v>22</v>
      </c>
      <c r="F9" s="26" t="s">
        <v>4</v>
      </c>
      <c r="G9" s="26" t="s">
        <v>5</v>
      </c>
      <c r="H9" s="26" t="s">
        <v>8</v>
      </c>
      <c r="I9" s="24" t="s">
        <v>24</v>
      </c>
      <c r="J9" s="31"/>
      <c r="K9" s="26" t="s">
        <v>72</v>
      </c>
      <c r="L9" s="32"/>
      <c r="M9" s="24" t="s">
        <v>57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</row>
    <row r="10" spans="1:53" s="13" customFormat="1" ht="24" customHeight="1">
      <c r="A10" s="118">
        <v>1</v>
      </c>
      <c r="B10" s="100" t="s">
        <v>44</v>
      </c>
      <c r="C10" s="46" t="s">
        <v>26</v>
      </c>
      <c r="D10" s="46"/>
      <c r="E10" s="47"/>
      <c r="F10" s="46"/>
      <c r="G10" s="46"/>
      <c r="H10" s="46"/>
      <c r="I10" s="48">
        <f>I11+I12</f>
        <v>2000</v>
      </c>
      <c r="J10" s="49"/>
      <c r="K10" s="50">
        <f>SUM(K11:K12)</f>
        <v>529.8</v>
      </c>
      <c r="L10" s="49"/>
      <c r="M10" s="73">
        <f>K10*100/I10</f>
        <v>26.489999999999995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13" s="16" customFormat="1" ht="32.25" customHeight="1">
      <c r="A11" s="126"/>
      <c r="B11" s="137"/>
      <c r="C11" s="89" t="s">
        <v>1</v>
      </c>
      <c r="D11" s="89" t="s">
        <v>19</v>
      </c>
      <c r="E11" s="89">
        <v>917</v>
      </c>
      <c r="F11" s="89">
        <v>7950100</v>
      </c>
      <c r="G11" s="9" t="s">
        <v>45</v>
      </c>
      <c r="H11" s="33">
        <v>830</v>
      </c>
      <c r="I11" s="60">
        <v>60</v>
      </c>
      <c r="J11" s="28"/>
      <c r="K11" s="28">
        <v>0</v>
      </c>
      <c r="L11" s="28"/>
      <c r="M11" s="34">
        <f aca="true" t="shared" si="0" ref="M11:M77">K11*100/I11</f>
        <v>0</v>
      </c>
    </row>
    <row r="12" spans="1:53" s="15" customFormat="1" ht="107.25" customHeight="1" thickBot="1">
      <c r="A12" s="105"/>
      <c r="B12" s="87" t="s">
        <v>47</v>
      </c>
      <c r="C12" s="91" t="s">
        <v>1</v>
      </c>
      <c r="D12" s="91" t="s">
        <v>29</v>
      </c>
      <c r="E12" s="91">
        <v>917</v>
      </c>
      <c r="F12" s="91">
        <v>7950100</v>
      </c>
      <c r="G12" s="14" t="s">
        <v>46</v>
      </c>
      <c r="H12" s="35"/>
      <c r="I12" s="61">
        <v>1940</v>
      </c>
      <c r="J12" s="29"/>
      <c r="K12" s="29">
        <v>529.8</v>
      </c>
      <c r="L12" s="29"/>
      <c r="M12" s="36">
        <f t="shared" si="0"/>
        <v>27.30927835051546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3" s="13" customFormat="1" ht="21" customHeight="1">
      <c r="A13" s="122">
        <v>2</v>
      </c>
      <c r="B13" s="100" t="s">
        <v>48</v>
      </c>
      <c r="C13" s="46" t="s">
        <v>26</v>
      </c>
      <c r="D13" s="52"/>
      <c r="E13" s="52"/>
      <c r="F13" s="52"/>
      <c r="G13" s="53"/>
      <c r="H13" s="54"/>
      <c r="I13" s="55">
        <f>SUM(I14:I15)</f>
        <v>670</v>
      </c>
      <c r="J13" s="49"/>
      <c r="K13" s="50">
        <f>SUM(K14:K15)</f>
        <v>431.29999999999995</v>
      </c>
      <c r="L13" s="49"/>
      <c r="M13" s="73">
        <f t="shared" si="0"/>
        <v>64.3731343283582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1:13" s="16" customFormat="1" ht="26.25" customHeight="1">
      <c r="A14" s="123"/>
      <c r="B14" s="125"/>
      <c r="C14" s="89" t="s">
        <v>1</v>
      </c>
      <c r="D14" s="89" t="s">
        <v>25</v>
      </c>
      <c r="E14" s="89">
        <v>917</v>
      </c>
      <c r="F14" s="89">
        <v>7950300</v>
      </c>
      <c r="G14" s="9" t="s">
        <v>45</v>
      </c>
      <c r="H14" s="33">
        <v>325</v>
      </c>
      <c r="I14" s="60">
        <v>550</v>
      </c>
      <c r="J14" s="28"/>
      <c r="K14" s="28">
        <v>343.9</v>
      </c>
      <c r="L14" s="28"/>
      <c r="M14" s="34">
        <f t="shared" si="0"/>
        <v>62.527272727272724</v>
      </c>
    </row>
    <row r="15" spans="1:13" s="16" customFormat="1" ht="24.75" customHeight="1" thickBot="1">
      <c r="A15" s="124"/>
      <c r="B15" s="102"/>
      <c r="C15" s="90"/>
      <c r="D15" s="91" t="s">
        <v>23</v>
      </c>
      <c r="E15" s="91">
        <v>910</v>
      </c>
      <c r="F15" s="91">
        <v>7950300</v>
      </c>
      <c r="G15" s="14" t="s">
        <v>45</v>
      </c>
      <c r="H15" s="35"/>
      <c r="I15" s="61">
        <v>120</v>
      </c>
      <c r="J15" s="29"/>
      <c r="K15" s="29">
        <v>87.4</v>
      </c>
      <c r="L15" s="29"/>
      <c r="M15" s="36">
        <f t="shared" si="0"/>
        <v>72.83333333333333</v>
      </c>
    </row>
    <row r="16" spans="1:13" s="16" customFormat="1" ht="24" customHeight="1">
      <c r="A16" s="122">
        <v>3</v>
      </c>
      <c r="B16" s="100" t="s">
        <v>34</v>
      </c>
      <c r="C16" s="46" t="s">
        <v>26</v>
      </c>
      <c r="D16" s="52"/>
      <c r="E16" s="52"/>
      <c r="F16" s="52"/>
      <c r="G16" s="53"/>
      <c r="H16" s="54"/>
      <c r="I16" s="55">
        <f>SUM(I17:I19)</f>
        <v>4900</v>
      </c>
      <c r="J16" s="49"/>
      <c r="K16" s="50">
        <f>SUM(K17:K19)</f>
        <v>1977.2</v>
      </c>
      <c r="L16" s="49"/>
      <c r="M16" s="73">
        <f t="shared" si="0"/>
        <v>40.351020408163265</v>
      </c>
    </row>
    <row r="17" spans="1:13" s="16" customFormat="1" ht="31.5" customHeight="1">
      <c r="A17" s="123"/>
      <c r="B17" s="127"/>
      <c r="C17" s="89" t="s">
        <v>1</v>
      </c>
      <c r="D17" s="89" t="s">
        <v>17</v>
      </c>
      <c r="E17" s="89">
        <v>913</v>
      </c>
      <c r="F17" s="89">
        <v>7950400</v>
      </c>
      <c r="G17" s="9" t="s">
        <v>49</v>
      </c>
      <c r="H17" s="33"/>
      <c r="I17" s="60">
        <v>777</v>
      </c>
      <c r="J17" s="28"/>
      <c r="K17" s="28">
        <v>368.4</v>
      </c>
      <c r="L17" s="28"/>
      <c r="M17" s="34">
        <f t="shared" si="0"/>
        <v>47.41312741312741</v>
      </c>
    </row>
    <row r="18" spans="1:13" s="16" customFormat="1" ht="28.5" customHeight="1">
      <c r="A18" s="123"/>
      <c r="B18" s="127"/>
      <c r="C18" s="134" t="s">
        <v>27</v>
      </c>
      <c r="D18" s="89" t="s">
        <v>17</v>
      </c>
      <c r="E18" s="89">
        <v>913</v>
      </c>
      <c r="F18" s="89">
        <v>7950400</v>
      </c>
      <c r="G18" s="9" t="s">
        <v>45</v>
      </c>
      <c r="H18" s="33"/>
      <c r="I18" s="60">
        <v>2338</v>
      </c>
      <c r="J18" s="28"/>
      <c r="K18" s="28">
        <v>508.8</v>
      </c>
      <c r="L18" s="28"/>
      <c r="M18" s="34">
        <f t="shared" si="0"/>
        <v>21.76218990590248</v>
      </c>
    </row>
    <row r="19" spans="1:13" s="16" customFormat="1" ht="24" customHeight="1" thickBot="1">
      <c r="A19" s="124"/>
      <c r="B19" s="131"/>
      <c r="C19" s="146"/>
      <c r="D19" s="91" t="s">
        <v>17</v>
      </c>
      <c r="E19" s="91">
        <v>917</v>
      </c>
      <c r="F19" s="91">
        <v>7950400</v>
      </c>
      <c r="G19" s="14" t="s">
        <v>45</v>
      </c>
      <c r="H19" s="35"/>
      <c r="I19" s="61">
        <v>1785</v>
      </c>
      <c r="J19" s="29"/>
      <c r="K19" s="29">
        <v>1100</v>
      </c>
      <c r="L19" s="29"/>
      <c r="M19" s="36">
        <f t="shared" si="0"/>
        <v>61.62464985994398</v>
      </c>
    </row>
    <row r="20" spans="1:13" s="16" customFormat="1" ht="23.25" customHeight="1">
      <c r="A20" s="122">
        <v>4</v>
      </c>
      <c r="B20" s="100" t="s">
        <v>35</v>
      </c>
      <c r="C20" s="46" t="s">
        <v>26</v>
      </c>
      <c r="D20" s="52"/>
      <c r="E20" s="52"/>
      <c r="F20" s="52"/>
      <c r="G20" s="53"/>
      <c r="H20" s="54"/>
      <c r="I20" s="55">
        <f>SUM(I21:I26)</f>
        <v>5053.9</v>
      </c>
      <c r="J20" s="49"/>
      <c r="K20" s="50">
        <f>SUM(K21:K26)</f>
        <v>718.1</v>
      </c>
      <c r="L20" s="50"/>
      <c r="M20" s="73">
        <f t="shared" si="0"/>
        <v>14.208828825263659</v>
      </c>
    </row>
    <row r="21" spans="1:13" s="16" customFormat="1" ht="23.25" customHeight="1">
      <c r="A21" s="123"/>
      <c r="B21" s="127"/>
      <c r="C21" s="89" t="s">
        <v>20</v>
      </c>
      <c r="D21" s="89" t="s">
        <v>18</v>
      </c>
      <c r="E21" s="89">
        <v>907</v>
      </c>
      <c r="F21" s="89">
        <v>7950500</v>
      </c>
      <c r="G21" s="9" t="s">
        <v>45</v>
      </c>
      <c r="H21" s="33"/>
      <c r="I21" s="60">
        <v>281</v>
      </c>
      <c r="J21" s="28"/>
      <c r="K21" s="28">
        <v>75.9</v>
      </c>
      <c r="L21" s="28"/>
      <c r="M21" s="34">
        <f t="shared" si="0"/>
        <v>27.01067615658363</v>
      </c>
    </row>
    <row r="22" spans="1:13" s="16" customFormat="1" ht="23.25" customHeight="1">
      <c r="A22" s="123"/>
      <c r="B22" s="127"/>
      <c r="C22" s="89" t="s">
        <v>20</v>
      </c>
      <c r="D22" s="89" t="s">
        <v>18</v>
      </c>
      <c r="E22" s="89">
        <v>907</v>
      </c>
      <c r="F22" s="89">
        <v>7950500</v>
      </c>
      <c r="G22" s="9" t="s">
        <v>50</v>
      </c>
      <c r="H22" s="33"/>
      <c r="I22" s="60">
        <v>25</v>
      </c>
      <c r="J22" s="28"/>
      <c r="K22" s="28">
        <v>12.5</v>
      </c>
      <c r="L22" s="28"/>
      <c r="M22" s="34">
        <f t="shared" si="0"/>
        <v>50</v>
      </c>
    </row>
    <row r="23" spans="1:13" s="16" customFormat="1" ht="23.25" customHeight="1">
      <c r="A23" s="123"/>
      <c r="B23" s="127"/>
      <c r="C23" s="89" t="s">
        <v>20</v>
      </c>
      <c r="D23" s="89" t="s">
        <v>13</v>
      </c>
      <c r="E23" s="89">
        <v>907</v>
      </c>
      <c r="F23" s="89">
        <v>7950500</v>
      </c>
      <c r="G23" s="9" t="s">
        <v>49</v>
      </c>
      <c r="H23" s="33"/>
      <c r="I23" s="60">
        <v>240</v>
      </c>
      <c r="J23" s="28"/>
      <c r="K23" s="28">
        <v>0</v>
      </c>
      <c r="L23" s="28"/>
      <c r="M23" s="34">
        <f t="shared" si="0"/>
        <v>0</v>
      </c>
    </row>
    <row r="24" spans="1:13" s="16" customFormat="1" ht="23.25" customHeight="1">
      <c r="A24" s="123"/>
      <c r="B24" s="127"/>
      <c r="C24" s="89" t="s">
        <v>20</v>
      </c>
      <c r="D24" s="89" t="s">
        <v>13</v>
      </c>
      <c r="E24" s="89">
        <v>907</v>
      </c>
      <c r="F24" s="89">
        <v>7950500</v>
      </c>
      <c r="G24" s="9" t="s">
        <v>45</v>
      </c>
      <c r="H24" s="33"/>
      <c r="I24" s="60">
        <v>1080.9</v>
      </c>
      <c r="J24" s="28"/>
      <c r="K24" s="28">
        <v>302.8</v>
      </c>
      <c r="L24" s="28"/>
      <c r="M24" s="34">
        <f t="shared" si="0"/>
        <v>28.01369229345915</v>
      </c>
    </row>
    <row r="25" spans="1:13" s="16" customFormat="1" ht="23.25" customHeight="1">
      <c r="A25" s="123"/>
      <c r="B25" s="127"/>
      <c r="C25" s="89" t="s">
        <v>20</v>
      </c>
      <c r="D25" s="89" t="s">
        <v>9</v>
      </c>
      <c r="E25" s="89">
        <v>907</v>
      </c>
      <c r="F25" s="89">
        <v>7950500</v>
      </c>
      <c r="G25" s="9" t="s">
        <v>49</v>
      </c>
      <c r="H25" s="33"/>
      <c r="I25" s="60">
        <v>1692</v>
      </c>
      <c r="J25" s="28"/>
      <c r="K25" s="28">
        <v>0</v>
      </c>
      <c r="L25" s="28"/>
      <c r="M25" s="34">
        <f t="shared" si="0"/>
        <v>0</v>
      </c>
    </row>
    <row r="26" spans="1:53" s="15" customFormat="1" ht="23.25" customHeight="1" thickBot="1">
      <c r="A26" s="124"/>
      <c r="B26" s="131"/>
      <c r="C26" s="91" t="s">
        <v>20</v>
      </c>
      <c r="D26" s="14" t="s">
        <v>9</v>
      </c>
      <c r="E26" s="91">
        <v>907</v>
      </c>
      <c r="F26" s="91">
        <v>7950500</v>
      </c>
      <c r="G26" s="14" t="s">
        <v>45</v>
      </c>
      <c r="H26" s="35"/>
      <c r="I26" s="61">
        <v>1735</v>
      </c>
      <c r="J26" s="29"/>
      <c r="K26" s="29">
        <v>326.9</v>
      </c>
      <c r="L26" s="29"/>
      <c r="M26" s="36">
        <f t="shared" si="0"/>
        <v>18.84149855907781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1:13" s="16" customFormat="1" ht="19.5" customHeight="1">
      <c r="A27" s="138">
        <v>5</v>
      </c>
      <c r="B27" s="100" t="s">
        <v>38</v>
      </c>
      <c r="C27" s="46" t="s">
        <v>12</v>
      </c>
      <c r="D27" s="47"/>
      <c r="E27" s="46"/>
      <c r="F27" s="46"/>
      <c r="G27" s="47"/>
      <c r="H27" s="56"/>
      <c r="I27" s="55">
        <f>I28</f>
        <v>1856</v>
      </c>
      <c r="J27" s="55">
        <f>J28</f>
        <v>0</v>
      </c>
      <c r="K27" s="55">
        <f>K28</f>
        <v>26.2</v>
      </c>
      <c r="L27" s="50"/>
      <c r="M27" s="73">
        <f t="shared" si="0"/>
        <v>1.4116379310344827</v>
      </c>
    </row>
    <row r="28" spans="1:53" ht="52.5" customHeight="1" thickBot="1">
      <c r="A28" s="139"/>
      <c r="B28" s="117"/>
      <c r="C28" s="91" t="s">
        <v>20</v>
      </c>
      <c r="D28" s="91" t="s">
        <v>13</v>
      </c>
      <c r="E28" s="91">
        <v>907</v>
      </c>
      <c r="F28" s="91">
        <v>7953700</v>
      </c>
      <c r="G28" s="14" t="s">
        <v>45</v>
      </c>
      <c r="H28" s="35"/>
      <c r="I28" s="61">
        <v>1856</v>
      </c>
      <c r="J28" s="29"/>
      <c r="K28" s="29">
        <v>26.2</v>
      </c>
      <c r="L28" s="29"/>
      <c r="M28" s="36">
        <f t="shared" si="0"/>
        <v>1.4116379310344827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53" s="13" customFormat="1" ht="22.5" customHeight="1">
      <c r="A29" s="122">
        <v>6</v>
      </c>
      <c r="B29" s="100" t="s">
        <v>37</v>
      </c>
      <c r="C29" s="46" t="s">
        <v>12</v>
      </c>
      <c r="D29" s="46"/>
      <c r="E29" s="46"/>
      <c r="F29" s="46"/>
      <c r="G29" s="47"/>
      <c r="H29" s="56"/>
      <c r="I29" s="55">
        <f>I30</f>
        <v>1100</v>
      </c>
      <c r="J29" s="55">
        <f>J30</f>
        <v>0</v>
      </c>
      <c r="K29" s="55">
        <f>K30</f>
        <v>36</v>
      </c>
      <c r="L29" s="50"/>
      <c r="M29" s="73">
        <f t="shared" si="0"/>
        <v>3.272727272727273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13" s="16" customFormat="1" ht="40.5" customHeight="1" thickBot="1">
      <c r="A30" s="139"/>
      <c r="B30" s="117"/>
      <c r="C30" s="91" t="s">
        <v>20</v>
      </c>
      <c r="D30" s="91" t="s">
        <v>13</v>
      </c>
      <c r="E30" s="91">
        <v>907</v>
      </c>
      <c r="F30" s="91">
        <v>7953800</v>
      </c>
      <c r="G30" s="14" t="s">
        <v>49</v>
      </c>
      <c r="H30" s="35"/>
      <c r="I30" s="61">
        <v>1100</v>
      </c>
      <c r="J30" s="29"/>
      <c r="K30" s="29">
        <v>36</v>
      </c>
      <c r="L30" s="29"/>
      <c r="M30" s="36">
        <f t="shared" si="0"/>
        <v>3.272727272727273</v>
      </c>
    </row>
    <row r="31" spans="1:53" s="13" customFormat="1" ht="24.75" customHeight="1">
      <c r="A31" s="122">
        <v>7</v>
      </c>
      <c r="B31" s="100" t="s">
        <v>62</v>
      </c>
      <c r="C31" s="46" t="s">
        <v>12</v>
      </c>
      <c r="D31" s="46"/>
      <c r="E31" s="46"/>
      <c r="F31" s="46"/>
      <c r="G31" s="47"/>
      <c r="H31" s="56"/>
      <c r="I31" s="55">
        <f>I32</f>
        <v>111.5</v>
      </c>
      <c r="J31" s="49"/>
      <c r="K31" s="50">
        <v>0</v>
      </c>
      <c r="L31" s="50"/>
      <c r="M31" s="73">
        <f t="shared" si="0"/>
        <v>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13" s="16" customFormat="1" ht="36.75" customHeight="1" thickBot="1">
      <c r="A32" s="140"/>
      <c r="B32" s="103"/>
      <c r="C32" s="85" t="s">
        <v>1</v>
      </c>
      <c r="D32" s="67" t="s">
        <v>64</v>
      </c>
      <c r="E32" s="85">
        <v>917</v>
      </c>
      <c r="F32" s="85">
        <v>7950600</v>
      </c>
      <c r="G32" s="85">
        <v>200</v>
      </c>
      <c r="H32" s="68" t="e">
        <f>#REF!+#REF!+#REF!+#REF!</f>
        <v>#REF!</v>
      </c>
      <c r="I32" s="69">
        <v>111.5</v>
      </c>
      <c r="J32" s="70"/>
      <c r="K32" s="70">
        <v>0</v>
      </c>
      <c r="L32" s="70"/>
      <c r="M32" s="71">
        <f t="shared" si="0"/>
        <v>0</v>
      </c>
    </row>
    <row r="33" spans="1:13" s="16" customFormat="1" ht="25.5" customHeight="1">
      <c r="A33" s="111">
        <v>8</v>
      </c>
      <c r="B33" s="108" t="s">
        <v>63</v>
      </c>
      <c r="C33" s="46" t="s">
        <v>12</v>
      </c>
      <c r="D33" s="46"/>
      <c r="E33" s="46"/>
      <c r="F33" s="46"/>
      <c r="G33" s="47"/>
      <c r="H33" s="56"/>
      <c r="I33" s="55">
        <f>I34+I35+I36+I37</f>
        <v>1152.3000000000002</v>
      </c>
      <c r="J33" s="55">
        <f>J34+J35+J36+J37</f>
        <v>0</v>
      </c>
      <c r="K33" s="55">
        <f>K34+K35+K36+K37</f>
        <v>476.7</v>
      </c>
      <c r="L33" s="49"/>
      <c r="M33" s="73">
        <f>K33*100/I33</f>
        <v>41.369435042957555</v>
      </c>
    </row>
    <row r="34" spans="1:13" s="16" customFormat="1" ht="25.5" customHeight="1">
      <c r="A34" s="112"/>
      <c r="B34" s="109"/>
      <c r="C34" s="106" t="s">
        <v>20</v>
      </c>
      <c r="D34" s="9" t="s">
        <v>65</v>
      </c>
      <c r="E34" s="92">
        <v>907</v>
      </c>
      <c r="F34" s="92">
        <v>7950700</v>
      </c>
      <c r="G34" s="92">
        <v>200</v>
      </c>
      <c r="H34" s="62"/>
      <c r="I34" s="60">
        <v>524.6</v>
      </c>
      <c r="J34" s="28"/>
      <c r="K34" s="28">
        <v>31</v>
      </c>
      <c r="L34" s="28"/>
      <c r="M34" s="34">
        <f>K34*100/I34</f>
        <v>5.909264201296225</v>
      </c>
    </row>
    <row r="35" spans="1:13" s="16" customFormat="1" ht="25.5" customHeight="1">
      <c r="A35" s="112"/>
      <c r="B35" s="109"/>
      <c r="C35" s="106"/>
      <c r="D35" s="9" t="s">
        <v>65</v>
      </c>
      <c r="E35" s="92">
        <v>907</v>
      </c>
      <c r="F35" s="92">
        <v>7950700</v>
      </c>
      <c r="G35" s="92">
        <v>600</v>
      </c>
      <c r="H35" s="62"/>
      <c r="I35" s="60">
        <v>25</v>
      </c>
      <c r="J35" s="28"/>
      <c r="K35" s="28">
        <v>0</v>
      </c>
      <c r="L35" s="28"/>
      <c r="M35" s="34">
        <f>K35*100/I35</f>
        <v>0</v>
      </c>
    </row>
    <row r="36" spans="1:13" s="16" customFormat="1" ht="25.5" customHeight="1" thickBot="1">
      <c r="A36" s="112"/>
      <c r="B36" s="109"/>
      <c r="C36" s="106"/>
      <c r="D36" s="9" t="s">
        <v>66</v>
      </c>
      <c r="E36" s="92">
        <v>907</v>
      </c>
      <c r="F36" s="92">
        <v>7950700</v>
      </c>
      <c r="G36" s="92">
        <v>200</v>
      </c>
      <c r="H36" s="62"/>
      <c r="I36" s="60">
        <v>602.7</v>
      </c>
      <c r="J36" s="28"/>
      <c r="K36" s="28">
        <v>445.7</v>
      </c>
      <c r="L36" s="28"/>
      <c r="M36" s="34">
        <f>K36*100/I36</f>
        <v>73.95055583208892</v>
      </c>
    </row>
    <row r="37" spans="1:13" s="16" customFormat="1" ht="24.75" customHeight="1" hidden="1" thickBot="1">
      <c r="A37" s="113"/>
      <c r="B37" s="110"/>
      <c r="C37" s="107"/>
      <c r="D37" s="14" t="s">
        <v>67</v>
      </c>
      <c r="E37" s="93">
        <v>907</v>
      </c>
      <c r="F37" s="93">
        <v>7950700</v>
      </c>
      <c r="G37" s="93">
        <v>200</v>
      </c>
      <c r="H37" s="37"/>
      <c r="I37" s="61">
        <v>0</v>
      </c>
      <c r="J37" s="29"/>
      <c r="K37" s="29">
        <v>0</v>
      </c>
      <c r="L37" s="29"/>
      <c r="M37" s="36" t="e">
        <f>K37*100/I37</f>
        <v>#DIV/0!</v>
      </c>
    </row>
    <row r="38" spans="1:53" s="17" customFormat="1" ht="24" customHeight="1" thickBot="1">
      <c r="A38" s="104">
        <v>9</v>
      </c>
      <c r="B38" s="116" t="s">
        <v>55</v>
      </c>
      <c r="C38" s="63" t="s">
        <v>12</v>
      </c>
      <c r="D38" s="63"/>
      <c r="E38" s="63"/>
      <c r="F38" s="63"/>
      <c r="G38" s="63"/>
      <c r="H38" s="64"/>
      <c r="I38" s="65">
        <v>65</v>
      </c>
      <c r="J38" s="66"/>
      <c r="K38" s="66">
        <f>SUM(K39)</f>
        <v>20</v>
      </c>
      <c r="L38" s="66"/>
      <c r="M38" s="82">
        <f t="shared" si="0"/>
        <v>30.76923076923077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</row>
    <row r="39" spans="1:53" s="15" customFormat="1" ht="27" customHeight="1" thickBot="1">
      <c r="A39" s="105"/>
      <c r="B39" s="117"/>
      <c r="C39" s="91" t="s">
        <v>1</v>
      </c>
      <c r="D39" s="91" t="s">
        <v>6</v>
      </c>
      <c r="E39" s="91">
        <v>917</v>
      </c>
      <c r="F39" s="91">
        <v>7950800</v>
      </c>
      <c r="G39" s="14" t="s">
        <v>45</v>
      </c>
      <c r="H39" s="84">
        <v>50</v>
      </c>
      <c r="I39" s="61">
        <v>65</v>
      </c>
      <c r="J39" s="29"/>
      <c r="K39" s="29">
        <v>20</v>
      </c>
      <c r="L39" s="29"/>
      <c r="M39" s="36">
        <f t="shared" si="0"/>
        <v>30.76923076923077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</row>
    <row r="40" spans="1:53" s="13" customFormat="1" ht="21.75" customHeight="1">
      <c r="A40" s="118">
        <v>10</v>
      </c>
      <c r="B40" s="100" t="s">
        <v>33</v>
      </c>
      <c r="C40" s="46" t="s">
        <v>12</v>
      </c>
      <c r="D40" s="46"/>
      <c r="E40" s="46"/>
      <c r="F40" s="46"/>
      <c r="G40" s="47"/>
      <c r="H40" s="46"/>
      <c r="I40" s="55">
        <v>1025.9</v>
      </c>
      <c r="J40" s="49"/>
      <c r="K40" s="50">
        <f>SUM(K41:K46)</f>
        <v>501.9</v>
      </c>
      <c r="L40" s="49"/>
      <c r="M40" s="73">
        <f t="shared" si="0"/>
        <v>48.922896968515445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</row>
    <row r="41" spans="1:13" s="16" customFormat="1" ht="34.5" customHeight="1">
      <c r="A41" s="119"/>
      <c r="B41" s="127"/>
      <c r="C41" s="89" t="s">
        <v>1</v>
      </c>
      <c r="D41" s="89" t="s">
        <v>11</v>
      </c>
      <c r="E41" s="89">
        <v>917</v>
      </c>
      <c r="F41" s="89">
        <v>7950900</v>
      </c>
      <c r="G41" s="9" t="s">
        <v>45</v>
      </c>
      <c r="H41" s="9"/>
      <c r="I41" s="58" t="s">
        <v>58</v>
      </c>
      <c r="J41" s="58"/>
      <c r="K41" s="58">
        <v>88</v>
      </c>
      <c r="L41" s="58"/>
      <c r="M41" s="34">
        <f t="shared" si="0"/>
        <v>43.13725490196079</v>
      </c>
    </row>
    <row r="42" spans="1:53" s="15" customFormat="1" ht="31.5" customHeight="1" thickBot="1">
      <c r="A42" s="105"/>
      <c r="B42" s="117"/>
      <c r="C42" s="91" t="s">
        <v>1</v>
      </c>
      <c r="D42" s="91" t="s">
        <v>11</v>
      </c>
      <c r="E42" s="91">
        <v>917</v>
      </c>
      <c r="F42" s="91">
        <v>7950900</v>
      </c>
      <c r="G42" s="59">
        <v>600</v>
      </c>
      <c r="H42" s="38">
        <v>1152</v>
      </c>
      <c r="I42" s="61">
        <v>821.9</v>
      </c>
      <c r="J42" s="29"/>
      <c r="K42" s="29">
        <v>413.9</v>
      </c>
      <c r="L42" s="29"/>
      <c r="M42" s="36">
        <f t="shared" si="0"/>
        <v>50.35892444336294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</row>
    <row r="43" spans="1:53" s="13" customFormat="1" ht="26.25" customHeight="1">
      <c r="A43" s="122">
        <v>11</v>
      </c>
      <c r="B43" s="100" t="s">
        <v>40</v>
      </c>
      <c r="C43" s="46" t="s">
        <v>26</v>
      </c>
      <c r="D43" s="52"/>
      <c r="E43" s="52"/>
      <c r="F43" s="52"/>
      <c r="G43" s="53"/>
      <c r="H43" s="56"/>
      <c r="I43" s="55">
        <f>SUM(I44:I46)</f>
        <v>500</v>
      </c>
      <c r="J43" s="49"/>
      <c r="K43" s="50">
        <v>0</v>
      </c>
      <c r="L43" s="50"/>
      <c r="M43" s="73">
        <f t="shared" si="0"/>
        <v>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</row>
    <row r="44" spans="1:13" s="16" customFormat="1" ht="26.25" customHeight="1">
      <c r="A44" s="123"/>
      <c r="B44" s="127"/>
      <c r="C44" s="89" t="s">
        <v>30</v>
      </c>
      <c r="D44" s="89" t="s">
        <v>10</v>
      </c>
      <c r="E44" s="89">
        <v>904</v>
      </c>
      <c r="F44" s="89">
        <v>7954000</v>
      </c>
      <c r="G44" s="9" t="s">
        <v>45</v>
      </c>
      <c r="H44" s="39"/>
      <c r="I44" s="60">
        <v>80</v>
      </c>
      <c r="J44" s="28"/>
      <c r="K44" s="28">
        <v>0</v>
      </c>
      <c r="L44" s="28"/>
      <c r="M44" s="34">
        <f t="shared" si="0"/>
        <v>0</v>
      </c>
    </row>
    <row r="45" spans="1:13" s="16" customFormat="1" ht="26.25" customHeight="1">
      <c r="A45" s="128"/>
      <c r="B45" s="133"/>
      <c r="C45" s="89" t="s">
        <v>20</v>
      </c>
      <c r="D45" s="89" t="s">
        <v>13</v>
      </c>
      <c r="E45" s="89">
        <v>907</v>
      </c>
      <c r="F45" s="89">
        <v>7954000</v>
      </c>
      <c r="G45" s="9" t="s">
        <v>45</v>
      </c>
      <c r="H45" s="39"/>
      <c r="I45" s="60">
        <v>300</v>
      </c>
      <c r="J45" s="28"/>
      <c r="K45" s="28">
        <v>0</v>
      </c>
      <c r="L45" s="28"/>
      <c r="M45" s="34">
        <f>K45*100/I45</f>
        <v>0</v>
      </c>
    </row>
    <row r="46" spans="1:53" s="15" customFormat="1" ht="26.25" customHeight="1" thickBot="1">
      <c r="A46" s="124"/>
      <c r="B46" s="131"/>
      <c r="C46" s="86" t="s">
        <v>27</v>
      </c>
      <c r="D46" s="86">
        <v>1101</v>
      </c>
      <c r="E46" s="86">
        <v>913</v>
      </c>
      <c r="F46" s="86">
        <v>7954000</v>
      </c>
      <c r="G46" s="74" t="s">
        <v>45</v>
      </c>
      <c r="H46" s="80"/>
      <c r="I46" s="75">
        <v>120</v>
      </c>
      <c r="J46" s="76"/>
      <c r="K46" s="76">
        <v>0</v>
      </c>
      <c r="L46" s="76"/>
      <c r="M46" s="79">
        <f t="shared" si="0"/>
        <v>0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</row>
    <row r="47" spans="1:53" s="13" customFormat="1" ht="51" customHeight="1">
      <c r="A47" s="141">
        <v>12</v>
      </c>
      <c r="B47" s="100" t="s">
        <v>51</v>
      </c>
      <c r="C47" s="46" t="s">
        <v>12</v>
      </c>
      <c r="D47" s="46"/>
      <c r="E47" s="46"/>
      <c r="F47" s="46"/>
      <c r="G47" s="47"/>
      <c r="H47" s="56"/>
      <c r="I47" s="55">
        <f>SUM(I48)</f>
        <v>750</v>
      </c>
      <c r="J47" s="55">
        <f>SUM(J48)</f>
        <v>0</v>
      </c>
      <c r="K47" s="55">
        <f>SUM(K48)</f>
        <v>241.5</v>
      </c>
      <c r="L47" s="50"/>
      <c r="M47" s="73">
        <f t="shared" si="0"/>
        <v>32.2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</row>
    <row r="48" spans="1:53" s="15" customFormat="1" ht="36" customHeight="1" thickBot="1">
      <c r="A48" s="105"/>
      <c r="B48" s="117"/>
      <c r="C48" s="91" t="s">
        <v>2</v>
      </c>
      <c r="D48" s="91" t="s">
        <v>7</v>
      </c>
      <c r="E48" s="91">
        <v>902</v>
      </c>
      <c r="F48" s="91">
        <v>7951100</v>
      </c>
      <c r="G48" s="14" t="s">
        <v>52</v>
      </c>
      <c r="H48" s="84">
        <v>2454</v>
      </c>
      <c r="I48" s="61">
        <v>750</v>
      </c>
      <c r="J48" s="29"/>
      <c r="K48" s="29">
        <v>241.5</v>
      </c>
      <c r="L48" s="29"/>
      <c r="M48" s="36">
        <f t="shared" si="0"/>
        <v>32.2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</row>
    <row r="49" spans="1:53" s="13" customFormat="1" ht="23.25" customHeight="1">
      <c r="A49" s="148">
        <v>13</v>
      </c>
      <c r="B49" s="100" t="s">
        <v>71</v>
      </c>
      <c r="C49" s="46" t="s">
        <v>26</v>
      </c>
      <c r="D49" s="52"/>
      <c r="E49" s="52"/>
      <c r="F49" s="52"/>
      <c r="G49" s="52"/>
      <c r="H49" s="46"/>
      <c r="I49" s="55">
        <f>SUM(I50:I51)</f>
        <v>818</v>
      </c>
      <c r="J49" s="49"/>
      <c r="K49" s="50">
        <f>SUM(K50:K51)</f>
        <v>257.6</v>
      </c>
      <c r="L49" s="49"/>
      <c r="M49" s="73">
        <f t="shared" si="0"/>
        <v>31.49144254278729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</row>
    <row r="50" spans="1:13" s="16" customFormat="1" ht="42" customHeight="1">
      <c r="A50" s="149"/>
      <c r="B50" s="127"/>
      <c r="C50" s="134" t="s">
        <v>21</v>
      </c>
      <c r="D50" s="89" t="s">
        <v>23</v>
      </c>
      <c r="E50" s="89">
        <v>910</v>
      </c>
      <c r="F50" s="89">
        <v>7951700</v>
      </c>
      <c r="G50" s="89">
        <v>100</v>
      </c>
      <c r="H50" s="83"/>
      <c r="I50" s="60">
        <v>145</v>
      </c>
      <c r="J50" s="28"/>
      <c r="K50" s="28">
        <v>113.6</v>
      </c>
      <c r="L50" s="28"/>
      <c r="M50" s="34">
        <f t="shared" si="0"/>
        <v>78.34482758620689</v>
      </c>
    </row>
    <row r="51" spans="1:53" s="15" customFormat="1" ht="33.75" customHeight="1" thickBot="1">
      <c r="A51" s="149"/>
      <c r="B51" s="127"/>
      <c r="C51" s="135"/>
      <c r="D51" s="89" t="s">
        <v>23</v>
      </c>
      <c r="E51" s="89">
        <v>910</v>
      </c>
      <c r="F51" s="89">
        <v>7951700</v>
      </c>
      <c r="G51" s="89">
        <v>200</v>
      </c>
      <c r="H51" s="83"/>
      <c r="I51" s="60">
        <v>673</v>
      </c>
      <c r="J51" s="28"/>
      <c r="K51" s="28">
        <v>144</v>
      </c>
      <c r="L51" s="28"/>
      <c r="M51" s="34">
        <f t="shared" si="0"/>
        <v>21.39673105497771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</row>
    <row r="52" spans="1:53" ht="30.75" customHeight="1">
      <c r="A52" s="118">
        <v>14</v>
      </c>
      <c r="B52" s="100" t="s">
        <v>32</v>
      </c>
      <c r="C52" s="46" t="s">
        <v>12</v>
      </c>
      <c r="D52" s="46"/>
      <c r="E52" s="46"/>
      <c r="F52" s="46"/>
      <c r="G52" s="47"/>
      <c r="H52" s="46"/>
      <c r="I52" s="55">
        <v>110</v>
      </c>
      <c r="J52" s="49"/>
      <c r="K52" s="50">
        <f>SUM(K53)</f>
        <v>23</v>
      </c>
      <c r="L52" s="49"/>
      <c r="M52" s="73">
        <f t="shared" si="0"/>
        <v>20.90909090909091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</row>
    <row r="53" spans="1:53" ht="60" customHeight="1" thickBot="1">
      <c r="A53" s="105"/>
      <c r="B53" s="117"/>
      <c r="C53" s="91" t="s">
        <v>16</v>
      </c>
      <c r="D53" s="91" t="s">
        <v>9</v>
      </c>
      <c r="E53" s="91">
        <v>917</v>
      </c>
      <c r="F53" s="91">
        <v>7951200</v>
      </c>
      <c r="G53" s="14" t="s">
        <v>45</v>
      </c>
      <c r="H53" s="84">
        <v>45</v>
      </c>
      <c r="I53" s="61">
        <v>110</v>
      </c>
      <c r="J53" s="29"/>
      <c r="K53" s="29">
        <v>23</v>
      </c>
      <c r="L53" s="29"/>
      <c r="M53" s="36">
        <f t="shared" si="0"/>
        <v>20.90909090909091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</row>
    <row r="54" spans="1:53" ht="26.25" customHeight="1">
      <c r="A54" s="118">
        <v>15</v>
      </c>
      <c r="B54" s="100" t="s">
        <v>39</v>
      </c>
      <c r="C54" s="46" t="s">
        <v>12</v>
      </c>
      <c r="D54" s="46"/>
      <c r="E54" s="46"/>
      <c r="F54" s="46"/>
      <c r="G54" s="47"/>
      <c r="H54" s="46"/>
      <c r="I54" s="55">
        <f>SUM(I55:I56)</f>
        <v>92</v>
      </c>
      <c r="J54" s="55">
        <f>SUM(J55:J56)</f>
        <v>0</v>
      </c>
      <c r="K54" s="55">
        <f>SUM(K55:K56)</f>
        <v>22</v>
      </c>
      <c r="L54" s="50"/>
      <c r="M54" s="73">
        <f t="shared" si="0"/>
        <v>23.91304347826087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</row>
    <row r="55" spans="1:53" ht="26.25" customHeight="1">
      <c r="A55" s="142"/>
      <c r="B55" s="101"/>
      <c r="C55" s="114" t="s">
        <v>16</v>
      </c>
      <c r="D55" s="95" t="s">
        <v>9</v>
      </c>
      <c r="E55" s="95">
        <v>917</v>
      </c>
      <c r="F55" s="95">
        <v>7951000</v>
      </c>
      <c r="G55" s="96" t="s">
        <v>49</v>
      </c>
      <c r="H55" s="95"/>
      <c r="I55" s="97">
        <v>8</v>
      </c>
      <c r="J55" s="94"/>
      <c r="K55" s="94">
        <v>0</v>
      </c>
      <c r="L55" s="94"/>
      <c r="M55" s="98">
        <f t="shared" si="0"/>
        <v>0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</row>
    <row r="56" spans="1:53" ht="25.5" customHeight="1" thickBot="1">
      <c r="A56" s="105"/>
      <c r="B56" s="117"/>
      <c r="C56" s="120"/>
      <c r="D56" s="91" t="s">
        <v>9</v>
      </c>
      <c r="E56" s="91">
        <v>917</v>
      </c>
      <c r="F56" s="91">
        <v>7951000</v>
      </c>
      <c r="G56" s="14" t="s">
        <v>45</v>
      </c>
      <c r="H56" s="84"/>
      <c r="I56" s="61">
        <v>84</v>
      </c>
      <c r="J56" s="29"/>
      <c r="K56" s="29">
        <v>22</v>
      </c>
      <c r="L56" s="29"/>
      <c r="M56" s="36">
        <f t="shared" si="0"/>
        <v>26.19047619047619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</row>
    <row r="57" spans="1:53" ht="24.75" customHeight="1">
      <c r="A57" s="118">
        <v>16</v>
      </c>
      <c r="B57" s="100" t="s">
        <v>42</v>
      </c>
      <c r="C57" s="46" t="s">
        <v>12</v>
      </c>
      <c r="D57" s="46"/>
      <c r="E57" s="46"/>
      <c r="F57" s="46"/>
      <c r="G57" s="47"/>
      <c r="H57" s="46"/>
      <c r="I57" s="55">
        <f>I58+I59</f>
        <v>675.1</v>
      </c>
      <c r="J57" s="55">
        <f>J58+J59</f>
        <v>0</v>
      </c>
      <c r="K57" s="55">
        <f>K58+K59</f>
        <v>262.6</v>
      </c>
      <c r="L57" s="49"/>
      <c r="M57" s="73">
        <f t="shared" si="0"/>
        <v>38.897941045771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</row>
    <row r="58" spans="1:53" ht="24.75" customHeight="1">
      <c r="A58" s="142"/>
      <c r="B58" s="101"/>
      <c r="C58" s="114" t="s">
        <v>41</v>
      </c>
      <c r="D58" s="89" t="s">
        <v>10</v>
      </c>
      <c r="E58" s="89">
        <v>904</v>
      </c>
      <c r="F58" s="89">
        <v>7953610</v>
      </c>
      <c r="G58" s="9" t="s">
        <v>49</v>
      </c>
      <c r="H58" s="83"/>
      <c r="I58" s="60">
        <v>16.9</v>
      </c>
      <c r="J58" s="77"/>
      <c r="K58" s="77">
        <v>15.6</v>
      </c>
      <c r="L58" s="78"/>
      <c r="M58" s="34">
        <f>K58*100/I58</f>
        <v>92.30769230769232</v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</row>
    <row r="59" spans="1:53" ht="24.75" customHeight="1" thickBot="1">
      <c r="A59" s="143"/>
      <c r="B59" s="102"/>
      <c r="C59" s="115"/>
      <c r="D59" s="86" t="s">
        <v>10</v>
      </c>
      <c r="E59" s="86">
        <v>904</v>
      </c>
      <c r="F59" s="86">
        <v>7953610</v>
      </c>
      <c r="G59" s="74" t="s">
        <v>45</v>
      </c>
      <c r="H59" s="88"/>
      <c r="I59" s="75">
        <v>658.2</v>
      </c>
      <c r="J59" s="76"/>
      <c r="K59" s="76">
        <v>247</v>
      </c>
      <c r="L59" s="29"/>
      <c r="M59" s="79">
        <f>K59*100/I59</f>
        <v>37.526587663324214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</row>
    <row r="60" spans="1:53" ht="39" customHeight="1">
      <c r="A60" s="118">
        <v>17</v>
      </c>
      <c r="B60" s="100" t="s">
        <v>56</v>
      </c>
      <c r="C60" s="46" t="s">
        <v>12</v>
      </c>
      <c r="D60" s="46"/>
      <c r="E60" s="46"/>
      <c r="F60" s="46"/>
      <c r="G60" s="47"/>
      <c r="H60" s="46"/>
      <c r="I60" s="55">
        <f>I61</f>
        <v>20</v>
      </c>
      <c r="J60" s="55">
        <f>J61</f>
        <v>0</v>
      </c>
      <c r="K60" s="55">
        <f>K61</f>
        <v>0</v>
      </c>
      <c r="L60" s="50"/>
      <c r="M60" s="73">
        <f t="shared" si="0"/>
        <v>0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</row>
    <row r="61" spans="1:53" ht="45.75" customHeight="1" thickBot="1">
      <c r="A61" s="105"/>
      <c r="B61" s="117"/>
      <c r="C61" s="86" t="s">
        <v>41</v>
      </c>
      <c r="D61" s="86" t="s">
        <v>10</v>
      </c>
      <c r="E61" s="86">
        <v>904</v>
      </c>
      <c r="F61" s="86">
        <v>7953630</v>
      </c>
      <c r="G61" s="74" t="s">
        <v>45</v>
      </c>
      <c r="H61" s="88"/>
      <c r="I61" s="75">
        <v>20</v>
      </c>
      <c r="J61" s="76"/>
      <c r="K61" s="76">
        <v>0</v>
      </c>
      <c r="L61" s="29"/>
      <c r="M61" s="79">
        <f t="shared" si="0"/>
        <v>0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</row>
    <row r="62" spans="1:53" ht="26.25" customHeight="1">
      <c r="A62" s="118">
        <v>18</v>
      </c>
      <c r="B62" s="100" t="s">
        <v>43</v>
      </c>
      <c r="C62" s="46" t="s">
        <v>12</v>
      </c>
      <c r="D62" s="46"/>
      <c r="E62" s="46"/>
      <c r="F62" s="46"/>
      <c r="G62" s="47"/>
      <c r="H62" s="46"/>
      <c r="I62" s="55">
        <f>SUM(I63)</f>
        <v>83</v>
      </c>
      <c r="J62" s="55">
        <f>SUM(J63)</f>
        <v>0</v>
      </c>
      <c r="K62" s="55">
        <f>SUM(K63)</f>
        <v>83</v>
      </c>
      <c r="L62" s="50"/>
      <c r="M62" s="51">
        <f t="shared" si="0"/>
        <v>100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</row>
    <row r="63" spans="1:53" ht="47.25" customHeight="1" thickBot="1">
      <c r="A63" s="105"/>
      <c r="B63" s="117"/>
      <c r="C63" s="91" t="s">
        <v>41</v>
      </c>
      <c r="D63" s="91" t="s">
        <v>10</v>
      </c>
      <c r="E63" s="91">
        <v>904</v>
      </c>
      <c r="F63" s="91">
        <v>7953640</v>
      </c>
      <c r="G63" s="14" t="s">
        <v>45</v>
      </c>
      <c r="H63" s="84"/>
      <c r="I63" s="61">
        <v>83</v>
      </c>
      <c r="J63" s="29"/>
      <c r="K63" s="29">
        <v>83</v>
      </c>
      <c r="L63" s="29"/>
      <c r="M63" s="36">
        <f t="shared" si="0"/>
        <v>100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</row>
    <row r="64" spans="1:53" s="13" customFormat="1" ht="27" customHeight="1">
      <c r="A64" s="122">
        <v>19</v>
      </c>
      <c r="B64" s="100" t="s">
        <v>68</v>
      </c>
      <c r="C64" s="46" t="s">
        <v>26</v>
      </c>
      <c r="D64" s="52"/>
      <c r="E64" s="52"/>
      <c r="F64" s="52"/>
      <c r="G64" s="53"/>
      <c r="H64" s="46">
        <v>118</v>
      </c>
      <c r="I64" s="55">
        <f>SUM(I65:I66)</f>
        <v>80</v>
      </c>
      <c r="J64" s="49"/>
      <c r="K64" s="50">
        <v>0</v>
      </c>
      <c r="L64" s="50"/>
      <c r="M64" s="73">
        <f t="shared" si="0"/>
        <v>0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</row>
    <row r="65" spans="1:13" s="16" customFormat="1" ht="27" customHeight="1" thickBot="1">
      <c r="A65" s="123"/>
      <c r="B65" s="125"/>
      <c r="C65" s="89" t="s">
        <v>1</v>
      </c>
      <c r="D65" s="89" t="s">
        <v>28</v>
      </c>
      <c r="E65" s="89">
        <v>917</v>
      </c>
      <c r="F65" s="89">
        <v>7951401</v>
      </c>
      <c r="G65" s="9" t="s">
        <v>45</v>
      </c>
      <c r="H65" s="83"/>
      <c r="I65" s="60">
        <v>10</v>
      </c>
      <c r="J65" s="28"/>
      <c r="K65" s="28">
        <v>0</v>
      </c>
      <c r="L65" s="28"/>
      <c r="M65" s="34">
        <f t="shared" si="0"/>
        <v>0</v>
      </c>
    </row>
    <row r="66" spans="1:53" s="13" customFormat="1" ht="27" customHeight="1" thickBot="1">
      <c r="A66" s="124"/>
      <c r="B66" s="102"/>
      <c r="C66" s="91" t="s">
        <v>1</v>
      </c>
      <c r="D66" s="91" t="s">
        <v>28</v>
      </c>
      <c r="E66" s="91">
        <v>917</v>
      </c>
      <c r="F66" s="91">
        <v>7951401</v>
      </c>
      <c r="G66" s="14" t="s">
        <v>52</v>
      </c>
      <c r="H66" s="84"/>
      <c r="I66" s="61">
        <v>70</v>
      </c>
      <c r="J66" s="29"/>
      <c r="K66" s="29">
        <v>0</v>
      </c>
      <c r="L66" s="29"/>
      <c r="M66" s="36">
        <f t="shared" si="0"/>
        <v>0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</row>
    <row r="67" spans="1:53" s="15" customFormat="1" ht="28.5" customHeight="1" thickBot="1">
      <c r="A67" s="122">
        <v>20</v>
      </c>
      <c r="B67" s="100" t="s">
        <v>69</v>
      </c>
      <c r="C67" s="57" t="s">
        <v>26</v>
      </c>
      <c r="D67" s="52"/>
      <c r="E67" s="52"/>
      <c r="F67" s="52"/>
      <c r="G67" s="53"/>
      <c r="H67" s="46"/>
      <c r="I67" s="55">
        <f>SUM(I68:I69)</f>
        <v>524</v>
      </c>
      <c r="J67" s="49"/>
      <c r="K67" s="50">
        <f>SUM(K68:K69)</f>
        <v>215.9</v>
      </c>
      <c r="L67" s="49"/>
      <c r="M67" s="73">
        <f t="shared" si="0"/>
        <v>41.20229007633588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</row>
    <row r="68" spans="1:53" ht="28.5" customHeight="1" thickBot="1">
      <c r="A68" s="123"/>
      <c r="B68" s="127"/>
      <c r="C68" s="134" t="s">
        <v>16</v>
      </c>
      <c r="D68" s="89" t="s">
        <v>31</v>
      </c>
      <c r="E68" s="89">
        <v>917</v>
      </c>
      <c r="F68" s="89">
        <v>7952500</v>
      </c>
      <c r="G68" s="9" t="s">
        <v>49</v>
      </c>
      <c r="H68" s="83"/>
      <c r="I68" s="60">
        <v>20</v>
      </c>
      <c r="J68" s="28"/>
      <c r="K68" s="28">
        <v>0</v>
      </c>
      <c r="L68" s="28"/>
      <c r="M68" s="34">
        <f t="shared" si="0"/>
        <v>0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</row>
    <row r="69" spans="1:53" s="13" customFormat="1" ht="28.5" customHeight="1" thickBot="1">
      <c r="A69" s="124"/>
      <c r="B69" s="102"/>
      <c r="C69" s="136"/>
      <c r="D69" s="91" t="s">
        <v>9</v>
      </c>
      <c r="E69" s="91">
        <v>917</v>
      </c>
      <c r="F69" s="91">
        <v>7952500</v>
      </c>
      <c r="G69" s="14" t="s">
        <v>45</v>
      </c>
      <c r="H69" s="84"/>
      <c r="I69" s="61">
        <v>504</v>
      </c>
      <c r="J69" s="29"/>
      <c r="K69" s="29">
        <v>215.9</v>
      </c>
      <c r="L69" s="29"/>
      <c r="M69" s="36">
        <f t="shared" si="0"/>
        <v>42.83730158730159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</row>
    <row r="70" spans="1:13" s="16" customFormat="1" ht="30" customHeight="1" thickBot="1">
      <c r="A70" s="122">
        <v>21</v>
      </c>
      <c r="B70" s="100" t="s">
        <v>36</v>
      </c>
      <c r="C70" s="46" t="s">
        <v>26</v>
      </c>
      <c r="D70" s="52"/>
      <c r="E70" s="52"/>
      <c r="F70" s="52"/>
      <c r="G70" s="53"/>
      <c r="H70" s="46"/>
      <c r="I70" s="55">
        <f>SUM(I71:I73)</f>
        <v>800</v>
      </c>
      <c r="J70" s="49"/>
      <c r="K70" s="50">
        <v>0</v>
      </c>
      <c r="L70" s="50"/>
      <c r="M70" s="73">
        <f t="shared" si="0"/>
        <v>0</v>
      </c>
    </row>
    <row r="71" spans="1:53" s="17" customFormat="1" ht="23.25" customHeight="1" thickBot="1">
      <c r="A71" s="123"/>
      <c r="B71" s="127"/>
      <c r="C71" s="134" t="s">
        <v>20</v>
      </c>
      <c r="D71" s="9" t="s">
        <v>65</v>
      </c>
      <c r="E71" s="89">
        <v>907</v>
      </c>
      <c r="F71" s="89">
        <v>7951600</v>
      </c>
      <c r="G71" s="9" t="s">
        <v>45</v>
      </c>
      <c r="H71" s="83"/>
      <c r="I71" s="60">
        <v>400</v>
      </c>
      <c r="J71" s="28"/>
      <c r="K71" s="28">
        <v>0</v>
      </c>
      <c r="L71" s="28"/>
      <c r="M71" s="34">
        <f t="shared" si="0"/>
        <v>0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</row>
    <row r="72" spans="1:13" s="21" customFormat="1" ht="23.25" customHeight="1">
      <c r="A72" s="128"/>
      <c r="B72" s="133"/>
      <c r="C72" s="114"/>
      <c r="D72" s="9" t="s">
        <v>66</v>
      </c>
      <c r="E72" s="89">
        <v>907</v>
      </c>
      <c r="F72" s="89">
        <v>7951600</v>
      </c>
      <c r="G72" s="9" t="s">
        <v>45</v>
      </c>
      <c r="H72" s="72"/>
      <c r="I72" s="69">
        <v>300</v>
      </c>
      <c r="J72" s="70"/>
      <c r="K72" s="70">
        <v>0</v>
      </c>
      <c r="L72" s="70"/>
      <c r="M72" s="71">
        <f t="shared" si="0"/>
        <v>0</v>
      </c>
    </row>
    <row r="73" spans="1:13" s="16" customFormat="1" ht="21" customHeight="1" thickBot="1">
      <c r="A73" s="124"/>
      <c r="B73" s="102"/>
      <c r="C73" s="136"/>
      <c r="D73" s="9" t="s">
        <v>67</v>
      </c>
      <c r="E73" s="89">
        <v>907</v>
      </c>
      <c r="F73" s="89">
        <v>7951600</v>
      </c>
      <c r="G73" s="9" t="s">
        <v>45</v>
      </c>
      <c r="H73" s="84"/>
      <c r="I73" s="61">
        <v>100</v>
      </c>
      <c r="J73" s="29"/>
      <c r="K73" s="29">
        <v>0</v>
      </c>
      <c r="L73" s="29"/>
      <c r="M73" s="36">
        <f t="shared" si="0"/>
        <v>0</v>
      </c>
    </row>
    <row r="74" spans="1:53" s="17" customFormat="1" ht="25.5" customHeight="1" thickBot="1">
      <c r="A74" s="122">
        <v>22</v>
      </c>
      <c r="B74" s="100" t="s">
        <v>53</v>
      </c>
      <c r="C74" s="46" t="s">
        <v>26</v>
      </c>
      <c r="D74" s="52"/>
      <c r="E74" s="52"/>
      <c r="F74" s="52"/>
      <c r="G74" s="53"/>
      <c r="H74" s="46"/>
      <c r="I74" s="55">
        <f>I75+I76</f>
        <v>10675.8</v>
      </c>
      <c r="J74" s="55">
        <f>SUM(J75:J76)</f>
        <v>0</v>
      </c>
      <c r="K74" s="55">
        <f>SUM(K75:K76)</f>
        <v>1231.3</v>
      </c>
      <c r="L74" s="49"/>
      <c r="M74" s="73">
        <f t="shared" si="0"/>
        <v>11.533561887633715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</row>
    <row r="75" spans="1:53" s="15" customFormat="1" ht="38.25" customHeight="1" thickBot="1">
      <c r="A75" s="123"/>
      <c r="B75" s="127"/>
      <c r="C75" s="89" t="s">
        <v>20</v>
      </c>
      <c r="D75" s="89" t="s">
        <v>18</v>
      </c>
      <c r="E75" s="89">
        <v>907</v>
      </c>
      <c r="F75" s="89">
        <v>7953500</v>
      </c>
      <c r="G75" s="9" t="s">
        <v>45</v>
      </c>
      <c r="H75" s="83"/>
      <c r="I75" s="60">
        <v>5939</v>
      </c>
      <c r="J75" s="28"/>
      <c r="K75" s="28">
        <v>1226.2</v>
      </c>
      <c r="L75" s="28"/>
      <c r="M75" s="34">
        <f t="shared" si="0"/>
        <v>20.646573497221755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</row>
    <row r="76" spans="1:53" ht="45" customHeight="1" thickBot="1">
      <c r="A76" s="123"/>
      <c r="B76" s="127"/>
      <c r="C76" s="89" t="s">
        <v>1</v>
      </c>
      <c r="D76" s="89" t="s">
        <v>18</v>
      </c>
      <c r="E76" s="89">
        <v>917</v>
      </c>
      <c r="F76" s="89">
        <v>7953500</v>
      </c>
      <c r="G76" s="9" t="s">
        <v>45</v>
      </c>
      <c r="H76" s="83"/>
      <c r="I76" s="60">
        <v>4736.8</v>
      </c>
      <c r="J76" s="28"/>
      <c r="K76" s="28">
        <v>5.1</v>
      </c>
      <c r="L76" s="28"/>
      <c r="M76" s="34">
        <f>K76*100/I76</f>
        <v>0.10766762371221075</v>
      </c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</row>
    <row r="77" spans="1:13" s="16" customFormat="1" ht="23.25" customHeight="1" thickBot="1">
      <c r="A77" s="122">
        <v>23</v>
      </c>
      <c r="B77" s="132" t="s">
        <v>54</v>
      </c>
      <c r="C77" s="46" t="s">
        <v>26</v>
      </c>
      <c r="D77" s="52"/>
      <c r="E77" s="52"/>
      <c r="F77" s="52"/>
      <c r="G77" s="53"/>
      <c r="H77" s="46">
        <v>118</v>
      </c>
      <c r="I77" s="55">
        <f>SUM(I78:I78)</f>
        <v>300</v>
      </c>
      <c r="J77" s="55">
        <f>SUM(J78:J78)</f>
        <v>0</v>
      </c>
      <c r="K77" s="55">
        <f>SUM(K78:K78)</f>
        <v>218.9</v>
      </c>
      <c r="L77" s="50"/>
      <c r="M77" s="73">
        <f t="shared" si="0"/>
        <v>72.96666666666667</v>
      </c>
    </row>
    <row r="78" spans="1:53" s="13" customFormat="1" ht="39.75" customHeight="1" thickBot="1">
      <c r="A78" s="124"/>
      <c r="B78" s="102"/>
      <c r="C78" s="91" t="s">
        <v>20</v>
      </c>
      <c r="D78" s="91" t="s">
        <v>13</v>
      </c>
      <c r="E78" s="91">
        <v>907</v>
      </c>
      <c r="F78" s="91">
        <v>7951500</v>
      </c>
      <c r="G78" s="14" t="s">
        <v>45</v>
      </c>
      <c r="H78" s="84"/>
      <c r="I78" s="61">
        <v>300</v>
      </c>
      <c r="J78" s="29"/>
      <c r="K78" s="29">
        <v>218.9</v>
      </c>
      <c r="L78" s="29"/>
      <c r="M78" s="36">
        <f>K78*100/I78</f>
        <v>72.96666666666667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</row>
    <row r="79" spans="1:13" s="16" customFormat="1" ht="29.25" customHeight="1" thickBot="1">
      <c r="A79" s="40"/>
      <c r="B79" s="130" t="s">
        <v>12</v>
      </c>
      <c r="C79" s="130"/>
      <c r="D79" s="88"/>
      <c r="E79" s="88"/>
      <c r="F79" s="88"/>
      <c r="G79" s="88"/>
      <c r="H79" s="41" t="e">
        <f>#REF!+H39+H42+H48+H53+H64+H77+H32</f>
        <v>#REF!</v>
      </c>
      <c r="I79" s="30">
        <f>I10+I13+I16+I20+I27+I29+I31+I38+I40+I43+I47+I49+I52+I54+I57+I60+I62+I64+I67+I70+I74+I77+I33</f>
        <v>33362.5</v>
      </c>
      <c r="J79" s="30">
        <f>J10+J13+J16+J20+J27+J29+J31+J38+J40+J43+J47+J49+J52+J54+J57+J60+J62+J64+J67+J70+J74+J77+J33</f>
        <v>0</v>
      </c>
      <c r="K79" s="30">
        <f>K10+K13+K16+K20+K27+K29+K31+K38+K40+K43+K47+K49+K52+K54+K57+K60+K62+K64+K67+K70+K74+K77+K33</f>
        <v>7273</v>
      </c>
      <c r="L79" s="42"/>
      <c r="M79" s="81">
        <f>K79*100/I79</f>
        <v>21.799925065567628</v>
      </c>
    </row>
    <row r="80" spans="1:53" s="15" customFormat="1" ht="29.25" customHeight="1" thickBot="1">
      <c r="A80" s="3"/>
      <c r="B80" s="10"/>
      <c r="C80" s="11"/>
      <c r="D80" s="11"/>
      <c r="E80" s="11"/>
      <c r="F80" s="11"/>
      <c r="G80" s="11"/>
      <c r="H80" s="11"/>
      <c r="I80" s="11"/>
      <c r="J80" s="3"/>
      <c r="K80" s="22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</row>
    <row r="81" spans="1:53" s="13" customFormat="1" ht="23.25" customHeight="1">
      <c r="A81" s="3"/>
      <c r="B81" s="12"/>
      <c r="C81" s="11"/>
      <c r="D81" s="11"/>
      <c r="E81" s="11"/>
      <c r="F81" s="11"/>
      <c r="G81" s="11"/>
      <c r="H81" s="11"/>
      <c r="I81" s="11"/>
      <c r="J81" s="3"/>
      <c r="K81" s="22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</row>
    <row r="82" spans="1:11" s="16" customFormat="1" ht="23.25" customHeight="1">
      <c r="A82" s="3"/>
      <c r="B82" s="12"/>
      <c r="C82" s="11"/>
      <c r="D82" s="11"/>
      <c r="E82" s="11"/>
      <c r="F82" s="11"/>
      <c r="G82" s="11"/>
      <c r="H82" s="11"/>
      <c r="I82" s="11"/>
      <c r="J82" s="3"/>
      <c r="K82" s="22"/>
    </row>
    <row r="83" spans="1:53" s="15" customFormat="1" ht="23.25" customHeight="1" thickBot="1">
      <c r="A83" s="3"/>
      <c r="B83" s="8"/>
      <c r="C83" s="3"/>
      <c r="D83" s="3"/>
      <c r="E83" s="3"/>
      <c r="F83" s="3"/>
      <c r="G83" s="3"/>
      <c r="H83" s="3"/>
      <c r="I83" s="3"/>
      <c r="J83" s="3"/>
      <c r="K83" s="22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</row>
    <row r="84" spans="1:53" s="13" customFormat="1" ht="24" customHeight="1">
      <c r="A84" s="3"/>
      <c r="B84" s="8"/>
      <c r="C84" s="3"/>
      <c r="D84" s="3"/>
      <c r="E84" s="3"/>
      <c r="F84" s="3"/>
      <c r="G84" s="3"/>
      <c r="H84" s="3"/>
      <c r="I84" s="3"/>
      <c r="J84" s="3"/>
      <c r="K84" s="22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</row>
    <row r="85" spans="1:11" s="16" customFormat="1" ht="24" customHeight="1">
      <c r="A85" s="3"/>
      <c r="B85" s="8"/>
      <c r="C85" s="3"/>
      <c r="D85" s="3"/>
      <c r="E85" s="3"/>
      <c r="F85" s="3"/>
      <c r="G85" s="3"/>
      <c r="H85" s="3"/>
      <c r="I85" s="3"/>
      <c r="J85" s="3"/>
      <c r="K85" s="22"/>
    </row>
    <row r="86" spans="1:11" s="16" customFormat="1" ht="24" customHeight="1">
      <c r="A86" s="3"/>
      <c r="B86" s="8"/>
      <c r="C86" s="3"/>
      <c r="D86" s="3"/>
      <c r="E86" s="3"/>
      <c r="F86" s="3"/>
      <c r="G86" s="3"/>
      <c r="H86" s="3"/>
      <c r="I86" s="3"/>
      <c r="J86" s="3"/>
      <c r="K86" s="22"/>
    </row>
    <row r="87" spans="1:53" s="15" customFormat="1" ht="24" customHeight="1" thickBot="1">
      <c r="A87" s="3"/>
      <c r="B87" s="8"/>
      <c r="C87" s="3"/>
      <c r="D87" s="3"/>
      <c r="E87" s="3"/>
      <c r="F87" s="3"/>
      <c r="G87" s="3"/>
      <c r="H87" s="3"/>
      <c r="I87" s="3"/>
      <c r="J87" s="3"/>
      <c r="K87" s="22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</row>
    <row r="88" spans="1:53" s="13" customFormat="1" ht="27.75" customHeight="1">
      <c r="A88" s="3"/>
      <c r="B88" s="8"/>
      <c r="C88" s="3"/>
      <c r="D88" s="3"/>
      <c r="E88" s="3"/>
      <c r="F88" s="3"/>
      <c r="G88" s="3"/>
      <c r="H88" s="3"/>
      <c r="I88" s="3"/>
      <c r="J88" s="3"/>
      <c r="K88" s="22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</row>
    <row r="89" spans="1:11" s="16" customFormat="1" ht="27.75" customHeight="1">
      <c r="A89" s="3"/>
      <c r="B89" s="8"/>
      <c r="C89" s="3"/>
      <c r="D89" s="3"/>
      <c r="E89" s="3"/>
      <c r="F89" s="3"/>
      <c r="G89" s="3"/>
      <c r="H89" s="3"/>
      <c r="I89" s="3"/>
      <c r="J89" s="3"/>
      <c r="K89" s="22"/>
    </row>
    <row r="90" spans="1:53" s="15" customFormat="1" ht="27.75" customHeight="1" thickBot="1">
      <c r="A90" s="3"/>
      <c r="B90" s="8"/>
      <c r="C90" s="3"/>
      <c r="D90" s="3"/>
      <c r="E90" s="3"/>
      <c r="F90" s="3"/>
      <c r="G90" s="3"/>
      <c r="H90" s="3"/>
      <c r="I90" s="3"/>
      <c r="J90" s="3"/>
      <c r="K90" s="22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</row>
    <row r="91" spans="11:53" ht="19.5" customHeight="1">
      <c r="K91" s="22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</row>
    <row r="92" spans="11:53" ht="16.5" customHeight="1">
      <c r="K92" s="22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</row>
    <row r="93" spans="11:53" ht="15.75">
      <c r="K93" s="22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</row>
    <row r="94" spans="11:53" ht="15.75">
      <c r="K94" s="22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</row>
    <row r="95" spans="11:53" ht="15.75">
      <c r="K95" s="22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</row>
    <row r="96" spans="11:53" ht="15.75">
      <c r="K96" s="22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</row>
    <row r="97" spans="11:53" ht="15.75">
      <c r="K97" s="22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</row>
    <row r="98" spans="11:53" ht="15.75">
      <c r="K98" s="22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</row>
    <row r="99" spans="11:53" ht="15.75">
      <c r="K99" s="22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</row>
    <row r="100" spans="11:53" ht="15.75">
      <c r="K100" s="22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</row>
    <row r="101" spans="11:53" ht="15.75">
      <c r="K101" s="22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</row>
    <row r="102" spans="11:53" ht="15.75">
      <c r="K102" s="22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</row>
    <row r="103" spans="11:53" ht="15.75">
      <c r="K103" s="22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</row>
    <row r="104" spans="11:53" ht="15.75">
      <c r="K104" s="22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</row>
    <row r="105" spans="11:53" ht="15.75">
      <c r="K105" s="22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</row>
    <row r="106" spans="11:53" ht="15.75">
      <c r="K106" s="22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</row>
    <row r="107" spans="11:53" ht="15.75">
      <c r="K107" s="22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</row>
    <row r="108" spans="11:53" ht="15.75">
      <c r="K108" s="22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</row>
    <row r="109" spans="11:53" ht="15.75">
      <c r="K109" s="22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</row>
    <row r="110" spans="11:53" ht="15.75">
      <c r="K110" s="22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</row>
    <row r="111" spans="11:53" ht="15.75">
      <c r="K111" s="22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</row>
    <row r="112" spans="11:53" ht="15.75">
      <c r="K112" s="22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</row>
    <row r="113" spans="11:53" ht="15.75">
      <c r="K113" s="22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</row>
    <row r="114" spans="11:53" ht="15.75">
      <c r="K114" s="22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</row>
    <row r="115" spans="11:53" ht="15.75">
      <c r="K115" s="22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</row>
    <row r="116" spans="11:53" ht="15.75">
      <c r="K116" s="22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</row>
    <row r="117" spans="11:53" ht="15.75">
      <c r="K117" s="22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</row>
    <row r="118" spans="11:53" ht="15.75">
      <c r="K118" s="22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</row>
    <row r="119" spans="11:53" ht="15.75">
      <c r="K119" s="22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</row>
    <row r="120" spans="11:53" ht="15.75">
      <c r="K120" s="22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</row>
    <row r="121" spans="11:53" ht="15.75">
      <c r="K121" s="22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</row>
    <row r="122" spans="11:53" ht="15.75">
      <c r="K122" s="22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</row>
    <row r="123" spans="11:53" ht="15.75">
      <c r="K123" s="22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</row>
    <row r="124" spans="11:53" ht="15.75">
      <c r="K124" s="22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</row>
    <row r="125" spans="11:53" ht="15.75">
      <c r="K125" s="22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</row>
    <row r="126" spans="11:53" ht="15.75">
      <c r="K126" s="22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</row>
    <row r="127" spans="11:53" ht="15.75">
      <c r="K127" s="22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</row>
    <row r="128" spans="11:53" ht="15.75">
      <c r="K128" s="22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</row>
    <row r="129" spans="11:53" ht="15.75">
      <c r="K129" s="22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</row>
    <row r="130" spans="11:53" ht="15.75">
      <c r="K130" s="22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</row>
    <row r="131" spans="11:53" ht="15.75">
      <c r="K131" s="22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</row>
    <row r="132" spans="11:53" ht="15.75">
      <c r="K132" s="22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</row>
    <row r="133" spans="11:53" ht="15.75">
      <c r="K133" s="22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</row>
    <row r="134" spans="11:53" ht="15.75">
      <c r="K134" s="22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</row>
    <row r="135" spans="11:53" ht="15.75">
      <c r="K135" s="22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</row>
    <row r="136" spans="11:53" ht="15.75">
      <c r="K136" s="22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</row>
    <row r="137" spans="11:53" ht="15.75">
      <c r="K137" s="22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</row>
    <row r="138" spans="11:53" ht="15.75">
      <c r="K138" s="22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</row>
    <row r="139" spans="11:53" ht="15.75">
      <c r="K139" s="22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</row>
    <row r="140" spans="11:53" ht="15.75">
      <c r="K140" s="22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</row>
    <row r="141" spans="2:53" ht="15.75">
      <c r="B141" s="129"/>
      <c r="C141" s="129"/>
      <c r="D141" s="6"/>
      <c r="E141" s="6"/>
      <c r="F141" s="6"/>
      <c r="G141" s="6"/>
      <c r="K141" s="22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</row>
    <row r="142" spans="2:53" ht="15.75">
      <c r="B142" s="129"/>
      <c r="C142" s="129"/>
      <c r="D142" s="6"/>
      <c r="E142" s="6"/>
      <c r="F142" s="6"/>
      <c r="G142" s="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</row>
    <row r="143" spans="2:53" ht="15.75">
      <c r="B143" s="129"/>
      <c r="C143" s="129"/>
      <c r="D143" s="6"/>
      <c r="E143" s="6"/>
      <c r="F143" s="6"/>
      <c r="G143" s="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</row>
    <row r="144" spans="2:53" ht="15.75">
      <c r="B144" s="129"/>
      <c r="C144" s="129"/>
      <c r="D144" s="6"/>
      <c r="E144" s="6"/>
      <c r="F144" s="6"/>
      <c r="G144" s="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</row>
    <row r="145" spans="2:53" ht="15.75">
      <c r="B145" s="129"/>
      <c r="C145" s="129"/>
      <c r="D145" s="6"/>
      <c r="E145" s="6"/>
      <c r="F145" s="6"/>
      <c r="G145" s="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</row>
    <row r="146" spans="14:53" ht="15.75"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</row>
    <row r="147" spans="14:53" ht="15.75"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</row>
    <row r="148" spans="14:53" ht="15.75"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</row>
    <row r="149" spans="14:53" ht="15.75"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</row>
    <row r="150" spans="14:53" ht="15.75"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</row>
    <row r="151" spans="14:53" ht="15.75"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</row>
    <row r="152" spans="14:53" ht="76.5" customHeight="1"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</row>
    <row r="153" spans="14:53" ht="15.75"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</row>
  </sheetData>
  <sheetProtection/>
  <mergeCells count="60">
    <mergeCell ref="A54:A56"/>
    <mergeCell ref="B54:B56"/>
    <mergeCell ref="C18:C19"/>
    <mergeCell ref="A6:M6"/>
    <mergeCell ref="B49:B51"/>
    <mergeCell ref="A49:A51"/>
    <mergeCell ref="A16:A19"/>
    <mergeCell ref="B16:B19"/>
    <mergeCell ref="B40:B42"/>
    <mergeCell ref="B43:B46"/>
    <mergeCell ref="I1:M1"/>
    <mergeCell ref="A60:A61"/>
    <mergeCell ref="B60:B61"/>
    <mergeCell ref="A62:A63"/>
    <mergeCell ref="B62:B63"/>
    <mergeCell ref="B47:B48"/>
    <mergeCell ref="A52:A53"/>
    <mergeCell ref="B52:B53"/>
    <mergeCell ref="G2:M2"/>
    <mergeCell ref="G3:M3"/>
    <mergeCell ref="C71:C73"/>
    <mergeCell ref="B10:B11"/>
    <mergeCell ref="A27:A28"/>
    <mergeCell ref="B27:B28"/>
    <mergeCell ref="A29:A30"/>
    <mergeCell ref="B29:B30"/>
    <mergeCell ref="A31:A32"/>
    <mergeCell ref="A47:A48"/>
    <mergeCell ref="C68:C69"/>
    <mergeCell ref="A57:A59"/>
    <mergeCell ref="B141:C145"/>
    <mergeCell ref="B79:C79"/>
    <mergeCell ref="B20:B26"/>
    <mergeCell ref="A20:A26"/>
    <mergeCell ref="A64:A66"/>
    <mergeCell ref="A43:A46"/>
    <mergeCell ref="B77:B78"/>
    <mergeCell ref="A77:A78"/>
    <mergeCell ref="B70:B73"/>
    <mergeCell ref="C50:C51"/>
    <mergeCell ref="G4:M4"/>
    <mergeCell ref="A13:A15"/>
    <mergeCell ref="B13:B15"/>
    <mergeCell ref="A10:A12"/>
    <mergeCell ref="A74:A76"/>
    <mergeCell ref="B74:B76"/>
    <mergeCell ref="B64:B66"/>
    <mergeCell ref="A67:A69"/>
    <mergeCell ref="B67:B69"/>
    <mergeCell ref="A70:A73"/>
    <mergeCell ref="B57:B59"/>
    <mergeCell ref="B31:B32"/>
    <mergeCell ref="A38:A39"/>
    <mergeCell ref="C34:C37"/>
    <mergeCell ref="B33:B37"/>
    <mergeCell ref="A33:A37"/>
    <mergeCell ref="C58:C59"/>
    <mergeCell ref="B38:B39"/>
    <mergeCell ref="A40:A42"/>
    <mergeCell ref="C55:C56"/>
  </mergeCells>
  <printOptions/>
  <pageMargins left="0.5905511811023623" right="0.1968503937007874" top="0.1968503937007874" bottom="0.1968503937007874" header="0.11811023622047245" footer="0.1968503937007874"/>
  <pageSetup fitToHeight="0" fitToWidth="1" horizontalDpi="600" verticalDpi="600" orientation="portrait" paperSize="9" scale="53" r:id="rId1"/>
  <rowBreaks count="1" manualBreakCount="1">
    <brk id="5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ОксанаОКИБ</cp:lastModifiedBy>
  <cp:lastPrinted>2015-07-14T04:51:30Z</cp:lastPrinted>
  <dcterms:created xsi:type="dcterms:W3CDTF">2007-11-13T02:55:22Z</dcterms:created>
  <dcterms:modified xsi:type="dcterms:W3CDTF">2015-07-20T03:16:33Z</dcterms:modified>
  <cp:category/>
  <cp:version/>
  <cp:contentType/>
  <cp:contentStatus/>
</cp:coreProperties>
</file>