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0" windowWidth="9045" windowHeight="7335" activeTab="0"/>
  </bookViews>
  <sheets>
    <sheet name="ОТЧЕТ 2012" sheetId="1" r:id="rId1"/>
  </sheets>
  <definedNames>
    <definedName name="_xlnm.Print_Titles" localSheetId="0">'ОТЧЕТ 2012'!$8:$8</definedName>
    <definedName name="_xlnm.Print_Area" localSheetId="0">'ОТЧЕТ 2012'!$A$1:$L$54</definedName>
  </definedNames>
  <calcPr fullCalcOnLoad="1"/>
</workbook>
</file>

<file path=xl/sharedStrings.xml><?xml version="1.0" encoding="utf-8"?>
<sst xmlns="http://schemas.openxmlformats.org/spreadsheetml/2006/main" count="142" uniqueCount="76">
  <si>
    <t>п/н</t>
  </si>
  <si>
    <t>Срок исполнения</t>
  </si>
  <si>
    <t>Администрация УКМО</t>
  </si>
  <si>
    <t>Управление сельского хозяйства</t>
  </si>
  <si>
    <t>Код раздела, подраздела</t>
  </si>
  <si>
    <t>Код целевой статьи</t>
  </si>
  <si>
    <t>Код вида расхода</t>
  </si>
  <si>
    <t>03 02</t>
  </si>
  <si>
    <t>04 05</t>
  </si>
  <si>
    <t>Потребность на 2009 год</t>
  </si>
  <si>
    <t>Отдел Культуры</t>
  </si>
  <si>
    <t>07 07</t>
  </si>
  <si>
    <t>08 01</t>
  </si>
  <si>
    <t>10 03</t>
  </si>
  <si>
    <t>00 6</t>
  </si>
  <si>
    <t>Всего:</t>
  </si>
  <si>
    <t>к решению Думы Усть-Кутского</t>
  </si>
  <si>
    <t xml:space="preserve"> муниципального образования</t>
  </si>
  <si>
    <t xml:space="preserve"> 09 02</t>
  </si>
  <si>
    <t>07 02</t>
  </si>
  <si>
    <t xml:space="preserve">Долгосрочная муниципальная целевая программа, о создании условий, для развития сельскохозяйственного производства, расширение рынка и поддержки развития рынков сельскохозяйственной продукции, сырья и продовольствия в Усть-Кутском муниципальном образовании на 2010-2012 годы. </t>
  </si>
  <si>
    <t>Долгосрочная муниципальная целевая программа по предупреждению распостранения ВИЧ-инфекции в Усть-Кутском муниципальном образовании на 2010-2012 гг.</t>
  </si>
  <si>
    <t>Долгосрочная муниципальная программа "Здоровый ребёнок" на 2010-2012 гг.</t>
  </si>
  <si>
    <t xml:space="preserve">Долгосрочная муниципальная целевая программа "Комплексная профилактика правонарушений на территории Усть-Кутского муниципального образования на 2010-2012 годы" </t>
  </si>
  <si>
    <t>Долгосрочная муниципальная программа "Обеспечение антитеррористической безопасности на объектах образовательных учреждений Усть-Кутского муниципального образования на 2010-2012 годы"</t>
  </si>
  <si>
    <t xml:space="preserve">Долгосрочная муниципальная программа "Комплексные меры профилактики злоупотребления наркотическими средствами и психотропными веществами  на 2010-2012 годы" </t>
  </si>
  <si>
    <t>Исполнители</t>
  </si>
  <si>
    <t>Наименование программы</t>
  </si>
  <si>
    <t>Долгосрочная муниципальная целевая программа "Обеспечение пожарной безопасности на объектах учреждений социальной сферы  Усть-Кутского муниципального образования на 2010-2012 годы", всего, в том числе:</t>
  </si>
  <si>
    <t xml:space="preserve">10 03    </t>
  </si>
  <si>
    <t>Администрация УКМО      (Отдел по молодежной политике)</t>
  </si>
  <si>
    <t>Обеспечение кадрами муниципальное  учреждение здравоохранения Усть-Кутская Центральная районная больница" на 2010-2012 г.г.</t>
  </si>
  <si>
    <t xml:space="preserve"> 07 01</t>
  </si>
  <si>
    <t>МУ СОЦ</t>
  </si>
  <si>
    <t>11 01</t>
  </si>
  <si>
    <t>Долгосрочная муниципальная программа "Предупреждение распространения туберкулеза в Усть-Кутском муниципальном образовании на 2010-2012 гг."</t>
  </si>
  <si>
    <t xml:space="preserve"> 05 01</t>
  </si>
  <si>
    <t>Долгосрочная муниципальная целевая программа "Содействие развитию малого и среднего предпринимательства в Усть-Кутском муниципальном образовании" на 2012-2014 гг.</t>
  </si>
  <si>
    <t>Муниципальная целевая программа "Патриотическое воспитание и допризывная подготовка молодежи Усть-Кутского муниципального образования" на 2012-2014 гг.</t>
  </si>
  <si>
    <t>07 01</t>
  </si>
  <si>
    <t>07 09</t>
  </si>
  <si>
    <t xml:space="preserve"> 09 09</t>
  </si>
  <si>
    <t>Муниципальная целевая программа "Энергосбережение и повышение энергетической эффективности на территории Усть-Кутского муниципального образования на 2011-2015 годы"</t>
  </si>
  <si>
    <t xml:space="preserve"> УО УКМО</t>
  </si>
  <si>
    <t>УО УКМО</t>
  </si>
  <si>
    <t>Отдел культуры (ДШИ)</t>
  </si>
  <si>
    <t>01 13</t>
  </si>
  <si>
    <t>14 03</t>
  </si>
  <si>
    <t>МБУЗ УКЦРБ</t>
  </si>
  <si>
    <t>Комитет по управлению муниципальным имуществом  УКМО</t>
  </si>
  <si>
    <t>017</t>
  </si>
  <si>
    <t>Муниципальная целева программа "Повышение эффективности бюджетных расходов Усть-Кутского муниципального образования на  2012-2013 годы"</t>
  </si>
  <si>
    <t>Код главного распорядителя</t>
  </si>
  <si>
    <t>019</t>
  </si>
  <si>
    <t>500</t>
  </si>
  <si>
    <t>ВСЕГО</t>
  </si>
  <si>
    <t>01 06</t>
  </si>
  <si>
    <t>01 04</t>
  </si>
  <si>
    <t>УО УКМО (Детские сады)</t>
  </si>
  <si>
    <t>УО УКМО (Лагерь "Рассвет")</t>
  </si>
  <si>
    <t xml:space="preserve">УО УКМО </t>
  </si>
  <si>
    <t>Всего, в том числе:</t>
  </si>
  <si>
    <t>04 12</t>
  </si>
  <si>
    <t>006</t>
  </si>
  <si>
    <t>Долгосрочная муниципальная целевая программа "Поддержка и развитие учреждений дошкольного образования Усть-Кутского муниципального образования на 2012 -2016 годы"</t>
  </si>
  <si>
    <t xml:space="preserve">Отдел культуры </t>
  </si>
  <si>
    <t>Муниципальная целевая программа "Содействие в проведении районных мероприятий Усть-Кутского муниципального образования на 2012 год"</t>
  </si>
  <si>
    <t>Итого по программам МБУЗ УКЦРБ:</t>
  </si>
  <si>
    <t xml:space="preserve">Отчет об исполнении  долгосрочных муниципальных целевых программ Усть-Кутского муниципального образования за 2012 год </t>
  </si>
  <si>
    <t>тыс. руб.</t>
  </si>
  <si>
    <t>План на 2012 г.</t>
  </si>
  <si>
    <t>Факт на 01.01.2013г.</t>
  </si>
  <si>
    <t>% исполнения к годовому плану</t>
  </si>
  <si>
    <t xml:space="preserve"> УО УКМО, всего, в том числе</t>
  </si>
  <si>
    <t>Приложение № 5</t>
  </si>
  <si>
    <t>от  "24"  мая 2013 г.  № 149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</si>
</sst>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"/>
    <numFmt numFmtId="167" formatCode="0.0"/>
    <numFmt numFmtId="168" formatCode="[$-FC19]dddd\ dd\ mmmm\ yyyy\ &quot;г.&quot;"/>
    <numFmt numFmtId="169" formatCode="000000"/>
    <numFmt numFmtId="170" formatCode="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_ ;\-#,##0.0\ "/>
    <numFmt numFmtId="176" formatCode="#,##0.0"/>
  </numFmts>
  <fonts count="47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5" fontId="5" fillId="0" borderId="11" xfId="6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165" fontId="5" fillId="0" borderId="14" xfId="6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165" fontId="6" fillId="0" borderId="15" xfId="6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5" fontId="5" fillId="0" borderId="15" xfId="60" applyNumberFormat="1" applyFont="1" applyBorder="1" applyAlignment="1">
      <alignment horizontal="righ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165" fontId="7" fillId="0" borderId="25" xfId="60" applyNumberFormat="1" applyFont="1" applyBorder="1" applyAlignment="1">
      <alignment horizontal="center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165" fontId="4" fillId="0" borderId="12" xfId="60" applyNumberFormat="1" applyFont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24" xfId="0" applyFon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4" fillId="33" borderId="25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175" fontId="6" fillId="0" borderId="14" xfId="60" applyNumberFormat="1" applyFont="1" applyBorder="1" applyAlignment="1">
      <alignment horizontal="center" vertical="center" wrapText="1"/>
    </xf>
    <xf numFmtId="175" fontId="5" fillId="0" borderId="14" xfId="60" applyNumberFormat="1" applyFont="1" applyBorder="1" applyAlignment="1">
      <alignment horizontal="center" vertical="center" wrapText="1"/>
    </xf>
    <xf numFmtId="175" fontId="4" fillId="33" borderId="14" xfId="60" applyNumberFormat="1" applyFont="1" applyFill="1" applyBorder="1" applyAlignment="1">
      <alignment horizontal="center" vertical="center" wrapText="1"/>
    </xf>
    <xf numFmtId="175" fontId="5" fillId="33" borderId="14" xfId="60" applyNumberFormat="1" applyFont="1" applyFill="1" applyBorder="1" applyAlignment="1">
      <alignment horizontal="center" vertical="center" wrapText="1"/>
    </xf>
    <xf numFmtId="175" fontId="4" fillId="0" borderId="14" xfId="6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/>
    </xf>
    <xf numFmtId="175" fontId="4" fillId="0" borderId="14" xfId="60" applyNumberFormat="1" applyFont="1" applyFill="1" applyBorder="1" applyAlignment="1">
      <alignment horizontal="center" vertical="center" wrapText="1"/>
    </xf>
    <xf numFmtId="175" fontId="5" fillId="0" borderId="14" xfId="6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75" fontId="5" fillId="0" borderId="19" xfId="60" applyNumberFormat="1" applyFont="1" applyBorder="1" applyAlignment="1">
      <alignment horizontal="center" vertical="center" wrapText="1"/>
    </xf>
    <xf numFmtId="175" fontId="5" fillId="0" borderId="12" xfId="60" applyNumberFormat="1" applyFont="1" applyBorder="1" applyAlignment="1">
      <alignment horizontal="center" vertical="center" wrapText="1"/>
    </xf>
    <xf numFmtId="175" fontId="6" fillId="0" borderId="28" xfId="60" applyNumberFormat="1" applyFont="1" applyBorder="1" applyAlignment="1">
      <alignment horizontal="center" vertical="center" wrapText="1"/>
    </xf>
    <xf numFmtId="175" fontId="4" fillId="0" borderId="25" xfId="60" applyNumberFormat="1" applyFont="1" applyBorder="1" applyAlignment="1">
      <alignment horizontal="right" vertical="center" wrapText="1"/>
    </xf>
    <xf numFmtId="175" fontId="7" fillId="0" borderId="25" xfId="60" applyNumberFormat="1" applyFont="1" applyFill="1" applyBorder="1" applyAlignment="1">
      <alignment horizontal="center" vertical="center" wrapText="1"/>
    </xf>
    <xf numFmtId="175" fontId="4" fillId="0" borderId="25" xfId="60" applyNumberFormat="1" applyFont="1" applyBorder="1" applyAlignment="1">
      <alignment horizontal="center" vertical="center" wrapText="1"/>
    </xf>
    <xf numFmtId="175" fontId="5" fillId="0" borderId="28" xfId="60" applyNumberFormat="1" applyFont="1" applyBorder="1" applyAlignment="1">
      <alignment horizontal="center" vertical="center" wrapText="1"/>
    </xf>
    <xf numFmtId="175" fontId="4" fillId="33" borderId="28" xfId="60" applyNumberFormat="1" applyFont="1" applyFill="1" applyBorder="1" applyAlignment="1">
      <alignment horizontal="center" vertical="center" wrapText="1"/>
    </xf>
    <xf numFmtId="175" fontId="5" fillId="33" borderId="28" xfId="60" applyNumberFormat="1" applyFont="1" applyFill="1" applyBorder="1" applyAlignment="1">
      <alignment horizontal="center" vertical="center" wrapText="1"/>
    </xf>
    <xf numFmtId="175" fontId="5" fillId="0" borderId="28" xfId="60" applyNumberFormat="1" applyFont="1" applyFill="1" applyBorder="1" applyAlignment="1">
      <alignment horizontal="center" vertical="center" wrapText="1"/>
    </xf>
    <xf numFmtId="175" fontId="4" fillId="0" borderId="28" xfId="60" applyNumberFormat="1" applyFont="1" applyFill="1" applyBorder="1" applyAlignment="1">
      <alignment horizontal="center" vertical="center" wrapText="1"/>
    </xf>
    <xf numFmtId="175" fontId="4" fillId="0" borderId="28" xfId="60" applyNumberFormat="1" applyFont="1" applyBorder="1" applyAlignment="1">
      <alignment horizontal="center" vertical="center" wrapText="1"/>
    </xf>
    <xf numFmtId="175" fontId="5" fillId="0" borderId="33" xfId="60" applyNumberFormat="1" applyFont="1" applyBorder="1" applyAlignment="1">
      <alignment horizontal="center" vertical="center" wrapText="1"/>
    </xf>
    <xf numFmtId="175" fontId="4" fillId="0" borderId="22" xfId="0" applyNumberFormat="1" applyFont="1" applyBorder="1" applyAlignment="1">
      <alignment horizontal="right"/>
    </xf>
    <xf numFmtId="175" fontId="5" fillId="0" borderId="11" xfId="60" applyNumberFormat="1" applyFont="1" applyBorder="1" applyAlignment="1">
      <alignment horizontal="center" vertical="center" wrapText="1"/>
    </xf>
    <xf numFmtId="175" fontId="7" fillId="0" borderId="14" xfId="6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175" fontId="5" fillId="0" borderId="34" xfId="6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5" fontId="5" fillId="0" borderId="25" xfId="60" applyNumberFormat="1" applyFont="1" applyBorder="1" applyAlignment="1">
      <alignment horizontal="center" vertical="center" wrapText="1"/>
    </xf>
    <xf numFmtId="176" fontId="5" fillId="0" borderId="34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3" borderId="34" xfId="0" applyFont="1" applyFill="1" applyBorder="1" applyAlignment="1">
      <alignment horizontal="left" vertical="top" wrapText="1"/>
    </xf>
    <xf numFmtId="0" fontId="4" fillId="33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0" borderId="34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tabSelected="1" zoomScale="70" zoomScaleNormal="70" workbookViewId="0" topLeftCell="A1">
      <selection activeCell="H4" sqref="H4:L4"/>
    </sheetView>
  </sheetViews>
  <sheetFormatPr defaultColWidth="9.00390625" defaultRowHeight="12.75"/>
  <cols>
    <col min="1" max="1" width="6.375" style="25" customWidth="1"/>
    <col min="2" max="2" width="41.125" style="25" customWidth="1"/>
    <col min="3" max="3" width="20.75390625" style="25" customWidth="1"/>
    <col min="4" max="4" width="14.25390625" style="25" customWidth="1"/>
    <col min="5" max="5" width="9.875" style="25" customWidth="1"/>
    <col min="6" max="6" width="9.375" style="25" customWidth="1"/>
    <col min="7" max="7" width="8.625" style="25" customWidth="1"/>
    <col min="8" max="8" width="9.00390625" style="25" customWidth="1"/>
    <col min="9" max="9" width="16.25390625" style="25" hidden="1" customWidth="1"/>
    <col min="10" max="10" width="11.25390625" style="25" customWidth="1"/>
    <col min="11" max="11" width="12.25390625" style="25" customWidth="1"/>
    <col min="12" max="12" width="11.75390625" style="25" customWidth="1"/>
    <col min="13" max="16384" width="9.125" style="25" customWidth="1"/>
  </cols>
  <sheetData>
    <row r="1" spans="7:12" s="22" customFormat="1" ht="18.75">
      <c r="G1" s="137" t="s">
        <v>74</v>
      </c>
      <c r="H1" s="138"/>
      <c r="I1" s="138"/>
      <c r="J1" s="138"/>
      <c r="K1" s="139"/>
      <c r="L1" s="139"/>
    </row>
    <row r="2" spans="7:12" s="22" customFormat="1" ht="18.75">
      <c r="G2" s="140" t="s">
        <v>16</v>
      </c>
      <c r="H2" s="138"/>
      <c r="I2" s="138"/>
      <c r="J2" s="138"/>
      <c r="K2" s="139"/>
      <c r="L2" s="139"/>
    </row>
    <row r="3" spans="7:12" s="22" customFormat="1" ht="18.75">
      <c r="G3" s="140" t="s">
        <v>17</v>
      </c>
      <c r="H3" s="138"/>
      <c r="I3" s="138"/>
      <c r="J3" s="138"/>
      <c r="K3" s="139"/>
      <c r="L3" s="139"/>
    </row>
    <row r="4" spans="8:13" s="22" customFormat="1" ht="15.75" customHeight="1">
      <c r="H4" s="140" t="s">
        <v>75</v>
      </c>
      <c r="I4" s="139"/>
      <c r="J4" s="139"/>
      <c r="K4" s="139"/>
      <c r="L4" s="139"/>
      <c r="M4" s="54"/>
    </row>
    <row r="5" spans="7:11" s="22" customFormat="1" ht="18.75">
      <c r="G5" s="23"/>
      <c r="H5" s="107"/>
      <c r="I5" s="136"/>
      <c r="J5" s="136"/>
      <c r="K5" s="77"/>
    </row>
    <row r="6" spans="1:12" s="24" customFormat="1" ht="47.25" customHeight="1">
      <c r="A6" s="76"/>
      <c r="B6" s="141" t="s">
        <v>68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0:12" ht="22.5" customHeight="1" thickBot="1">
      <c r="J7" s="26"/>
      <c r="K7" s="26"/>
      <c r="L7" s="25" t="s">
        <v>69</v>
      </c>
    </row>
    <row r="8" spans="1:12" ht="74.25" customHeight="1" thickBot="1">
      <c r="A8" s="27" t="s">
        <v>0</v>
      </c>
      <c r="B8" s="28" t="s">
        <v>27</v>
      </c>
      <c r="C8" s="29" t="s">
        <v>26</v>
      </c>
      <c r="D8" s="30" t="s">
        <v>4</v>
      </c>
      <c r="E8" s="31" t="s">
        <v>52</v>
      </c>
      <c r="F8" s="30" t="s">
        <v>5</v>
      </c>
      <c r="G8" s="30" t="s">
        <v>6</v>
      </c>
      <c r="H8" s="28" t="s">
        <v>1</v>
      </c>
      <c r="I8" s="28" t="s">
        <v>9</v>
      </c>
      <c r="J8" s="29" t="s">
        <v>70</v>
      </c>
      <c r="K8" s="28" t="s">
        <v>71</v>
      </c>
      <c r="L8" s="96" t="s">
        <v>72</v>
      </c>
    </row>
    <row r="9" spans="1:12" ht="97.5" customHeight="1">
      <c r="A9" s="57">
        <v>1</v>
      </c>
      <c r="B9" s="12" t="s">
        <v>35</v>
      </c>
      <c r="C9" s="18" t="s">
        <v>48</v>
      </c>
      <c r="D9" s="2" t="s">
        <v>41</v>
      </c>
      <c r="E9" s="18">
        <v>917</v>
      </c>
      <c r="F9" s="2">
        <v>7950100</v>
      </c>
      <c r="G9" s="62" t="s">
        <v>53</v>
      </c>
      <c r="H9" s="19">
        <v>2012</v>
      </c>
      <c r="I9" s="5">
        <v>830</v>
      </c>
      <c r="J9" s="78">
        <v>658</v>
      </c>
      <c r="K9" s="92">
        <v>608.3</v>
      </c>
      <c r="L9" s="97">
        <f aca="true" t="shared" si="0" ref="L9:L22">SUM(K9*100/J9)</f>
        <v>92.44680851063829</v>
      </c>
    </row>
    <row r="10" spans="1:12" ht="94.5" customHeight="1">
      <c r="A10" s="58">
        <v>2</v>
      </c>
      <c r="B10" s="13" t="s">
        <v>21</v>
      </c>
      <c r="C10" s="3" t="s">
        <v>48</v>
      </c>
      <c r="D10" s="7" t="s">
        <v>41</v>
      </c>
      <c r="E10" s="3">
        <v>917</v>
      </c>
      <c r="F10" s="7">
        <v>7950200</v>
      </c>
      <c r="G10" s="21" t="s">
        <v>53</v>
      </c>
      <c r="H10" s="4">
        <v>2012</v>
      </c>
      <c r="I10" s="8">
        <v>325</v>
      </c>
      <c r="J10" s="79">
        <v>117.2</v>
      </c>
      <c r="K10" s="66">
        <v>117</v>
      </c>
      <c r="L10" s="99">
        <f t="shared" si="0"/>
        <v>99.82935153583618</v>
      </c>
    </row>
    <row r="11" spans="1:12" ht="57" customHeight="1">
      <c r="A11" s="59">
        <v>3</v>
      </c>
      <c r="B11" s="13" t="s">
        <v>22</v>
      </c>
      <c r="C11" s="3" t="s">
        <v>48</v>
      </c>
      <c r="D11" s="7" t="s">
        <v>41</v>
      </c>
      <c r="E11" s="3">
        <v>917</v>
      </c>
      <c r="F11" s="7">
        <v>7950600</v>
      </c>
      <c r="G11" s="21" t="s">
        <v>53</v>
      </c>
      <c r="H11" s="4">
        <v>2012</v>
      </c>
      <c r="I11" s="8">
        <v>1145</v>
      </c>
      <c r="J11" s="79">
        <v>320</v>
      </c>
      <c r="K11" s="66">
        <v>303.5</v>
      </c>
      <c r="L11" s="100">
        <f t="shared" si="0"/>
        <v>94.84375</v>
      </c>
    </row>
    <row r="12" spans="1:12" ht="81" customHeight="1">
      <c r="A12" s="108">
        <v>4</v>
      </c>
      <c r="B12" s="13" t="s">
        <v>31</v>
      </c>
      <c r="C12" s="3" t="s">
        <v>49</v>
      </c>
      <c r="D12" s="7" t="s">
        <v>36</v>
      </c>
      <c r="E12" s="3">
        <v>913</v>
      </c>
      <c r="F12" s="7">
        <v>7951000</v>
      </c>
      <c r="G12" s="21" t="s">
        <v>54</v>
      </c>
      <c r="H12" s="4">
        <v>2012</v>
      </c>
      <c r="I12" s="20"/>
      <c r="J12" s="79">
        <v>1800</v>
      </c>
      <c r="K12" s="66">
        <v>1769.9</v>
      </c>
      <c r="L12" s="99">
        <f t="shared" si="0"/>
        <v>98.32777777777778</v>
      </c>
    </row>
    <row r="13" spans="1:12" ht="69" customHeight="1">
      <c r="A13" s="109"/>
      <c r="B13" s="13" t="s">
        <v>31</v>
      </c>
      <c r="C13" s="3" t="s">
        <v>48</v>
      </c>
      <c r="D13" s="7" t="s">
        <v>41</v>
      </c>
      <c r="E13" s="3">
        <v>917</v>
      </c>
      <c r="F13" s="7">
        <v>7951000</v>
      </c>
      <c r="G13" s="21" t="s">
        <v>53</v>
      </c>
      <c r="H13" s="4">
        <v>2012</v>
      </c>
      <c r="I13" s="20"/>
      <c r="J13" s="79">
        <v>1135.1</v>
      </c>
      <c r="K13" s="66">
        <v>1119.3</v>
      </c>
      <c r="L13" s="98">
        <f t="shared" si="0"/>
        <v>98.60805215399525</v>
      </c>
    </row>
    <row r="14" spans="1:12" ht="29.25" customHeight="1">
      <c r="A14" s="6"/>
      <c r="B14" s="110" t="s">
        <v>67</v>
      </c>
      <c r="C14" s="111"/>
      <c r="D14" s="111"/>
      <c r="E14" s="111"/>
      <c r="F14" s="111"/>
      <c r="G14" s="111"/>
      <c r="H14" s="112"/>
      <c r="I14" s="10">
        <f>SUM(I9:I11)</f>
        <v>2300</v>
      </c>
      <c r="J14" s="80">
        <f>SUM(J9:J13)</f>
        <v>4030.2999999999997</v>
      </c>
      <c r="K14" s="80">
        <f>SUM(K9:K13)</f>
        <v>3918</v>
      </c>
      <c r="L14" s="101">
        <f t="shared" si="0"/>
        <v>97.21360692752401</v>
      </c>
    </row>
    <row r="15" spans="1:12" ht="21" customHeight="1">
      <c r="A15" s="108">
        <v>5</v>
      </c>
      <c r="B15" s="124" t="s">
        <v>28</v>
      </c>
      <c r="C15" s="4" t="s">
        <v>61</v>
      </c>
      <c r="D15" s="1"/>
      <c r="E15" s="11"/>
      <c r="F15" s="1"/>
      <c r="G15" s="11"/>
      <c r="H15" s="4"/>
      <c r="I15" s="37" t="e">
        <f>I16+#REF!+#REF!+#REF!</f>
        <v>#REF!</v>
      </c>
      <c r="J15" s="81">
        <f>SUM(J16:J20)</f>
        <v>4041.6</v>
      </c>
      <c r="K15" s="81">
        <f>SUM(K16:K20)</f>
        <v>3729</v>
      </c>
      <c r="L15" s="101">
        <f t="shared" si="0"/>
        <v>92.26543942992875</v>
      </c>
    </row>
    <row r="16" spans="1:12" ht="21.75" customHeight="1">
      <c r="A16" s="118"/>
      <c r="B16" s="125"/>
      <c r="C16" s="4" t="s">
        <v>43</v>
      </c>
      <c r="D16" s="3" t="s">
        <v>32</v>
      </c>
      <c r="E16" s="7">
        <v>907</v>
      </c>
      <c r="F16" s="3">
        <v>7950700</v>
      </c>
      <c r="G16" s="21" t="s">
        <v>54</v>
      </c>
      <c r="H16" s="9">
        <v>2012</v>
      </c>
      <c r="I16" s="38">
        <v>5676</v>
      </c>
      <c r="J16" s="82">
        <v>2668.6</v>
      </c>
      <c r="K16" s="93">
        <v>2668.6</v>
      </c>
      <c r="L16" s="99">
        <f t="shared" si="0"/>
        <v>100</v>
      </c>
    </row>
    <row r="17" spans="1:12" ht="21.75" customHeight="1">
      <c r="A17" s="118"/>
      <c r="B17" s="125"/>
      <c r="C17" s="4" t="s">
        <v>44</v>
      </c>
      <c r="D17" s="3" t="s">
        <v>19</v>
      </c>
      <c r="E17" s="7">
        <v>907</v>
      </c>
      <c r="F17" s="3">
        <v>7950700</v>
      </c>
      <c r="G17" s="21" t="s">
        <v>54</v>
      </c>
      <c r="H17" s="9">
        <v>2012</v>
      </c>
      <c r="I17" s="38"/>
      <c r="J17" s="82">
        <v>125</v>
      </c>
      <c r="K17" s="93">
        <v>125</v>
      </c>
      <c r="L17" s="99">
        <f t="shared" si="0"/>
        <v>100</v>
      </c>
    </row>
    <row r="18" spans="1:12" ht="21.75" customHeight="1">
      <c r="A18" s="118"/>
      <c r="B18" s="125"/>
      <c r="C18" s="4" t="s">
        <v>10</v>
      </c>
      <c r="D18" s="3" t="s">
        <v>12</v>
      </c>
      <c r="E18" s="7">
        <v>904</v>
      </c>
      <c r="F18" s="3">
        <v>7950700</v>
      </c>
      <c r="G18" s="21" t="s">
        <v>54</v>
      </c>
      <c r="H18" s="9">
        <v>2012</v>
      </c>
      <c r="I18" s="39"/>
      <c r="J18" s="82">
        <v>380</v>
      </c>
      <c r="K18" s="93">
        <v>379</v>
      </c>
      <c r="L18" s="99">
        <f t="shared" si="0"/>
        <v>99.73684210526316</v>
      </c>
    </row>
    <row r="19" spans="1:12" ht="21.75" customHeight="1">
      <c r="A19" s="118"/>
      <c r="B19" s="125"/>
      <c r="C19" s="9" t="s">
        <v>33</v>
      </c>
      <c r="D19" s="3" t="s">
        <v>34</v>
      </c>
      <c r="E19" s="7">
        <v>913</v>
      </c>
      <c r="F19" s="3">
        <v>7950700</v>
      </c>
      <c r="G19" s="21" t="s">
        <v>54</v>
      </c>
      <c r="H19" s="9">
        <v>2012</v>
      </c>
      <c r="I19" s="39"/>
      <c r="J19" s="82">
        <v>268</v>
      </c>
      <c r="K19" s="93">
        <v>267.3</v>
      </c>
      <c r="L19" s="99">
        <f t="shared" si="0"/>
        <v>99.73880597014926</v>
      </c>
    </row>
    <row r="20" spans="1:12" ht="21.75" customHeight="1">
      <c r="A20" s="119"/>
      <c r="B20" s="126"/>
      <c r="C20" s="9" t="s">
        <v>48</v>
      </c>
      <c r="D20" s="3" t="s">
        <v>18</v>
      </c>
      <c r="E20" s="7">
        <v>917</v>
      </c>
      <c r="F20" s="3">
        <v>7950700</v>
      </c>
      <c r="G20" s="21" t="s">
        <v>53</v>
      </c>
      <c r="H20" s="9">
        <v>2012</v>
      </c>
      <c r="I20" s="39"/>
      <c r="J20" s="82">
        <v>600</v>
      </c>
      <c r="K20" s="93">
        <v>289.1</v>
      </c>
      <c r="L20" s="99">
        <f t="shared" si="0"/>
        <v>48.18333333333334</v>
      </c>
    </row>
    <row r="21" spans="1:12" ht="100.5" customHeight="1">
      <c r="A21" s="56">
        <v>6</v>
      </c>
      <c r="B21" s="49" t="s">
        <v>23</v>
      </c>
      <c r="C21" s="9" t="s">
        <v>2</v>
      </c>
      <c r="D21" s="3" t="s">
        <v>7</v>
      </c>
      <c r="E21" s="7">
        <v>917</v>
      </c>
      <c r="F21" s="3">
        <v>7950800</v>
      </c>
      <c r="G21" s="21" t="s">
        <v>54</v>
      </c>
      <c r="H21" s="9">
        <v>2012</v>
      </c>
      <c r="I21" s="34">
        <v>50</v>
      </c>
      <c r="J21" s="80">
        <v>41</v>
      </c>
      <c r="K21" s="65">
        <v>41</v>
      </c>
      <c r="L21" s="99">
        <f t="shared" si="0"/>
        <v>100</v>
      </c>
    </row>
    <row r="22" spans="1:12" ht="40.5" customHeight="1">
      <c r="A22" s="108">
        <v>7</v>
      </c>
      <c r="B22" s="113" t="s">
        <v>66</v>
      </c>
      <c r="C22" s="4" t="s">
        <v>61</v>
      </c>
      <c r="D22" s="1"/>
      <c r="E22" s="11"/>
      <c r="F22" s="1"/>
      <c r="G22" s="61"/>
      <c r="H22" s="4"/>
      <c r="I22" s="40">
        <v>1152</v>
      </c>
      <c r="J22" s="83">
        <f>SUM(J24:J25)</f>
        <v>826.4</v>
      </c>
      <c r="K22" s="83">
        <f>SUM(K24:K25)</f>
        <v>826.4</v>
      </c>
      <c r="L22" s="101">
        <f t="shared" si="0"/>
        <v>100</v>
      </c>
    </row>
    <row r="23" spans="1:12" ht="36.75" customHeight="1" hidden="1">
      <c r="A23" s="118"/>
      <c r="B23" s="114"/>
      <c r="C23" s="14" t="s">
        <v>2</v>
      </c>
      <c r="D23" s="3" t="s">
        <v>13</v>
      </c>
      <c r="E23" s="7">
        <v>917</v>
      </c>
      <c r="F23" s="3">
        <v>7950900</v>
      </c>
      <c r="G23" s="21">
        <v>500</v>
      </c>
      <c r="H23" s="9"/>
      <c r="I23" s="41"/>
      <c r="J23" s="84">
        <v>566</v>
      </c>
      <c r="K23" s="66"/>
      <c r="L23" s="94"/>
    </row>
    <row r="24" spans="1:12" ht="33" customHeight="1">
      <c r="A24" s="118"/>
      <c r="B24" s="114"/>
      <c r="C24" s="9" t="s">
        <v>2</v>
      </c>
      <c r="D24" s="3" t="s">
        <v>29</v>
      </c>
      <c r="E24" s="7">
        <v>917</v>
      </c>
      <c r="F24" s="3">
        <v>7950900</v>
      </c>
      <c r="G24" s="63" t="s">
        <v>54</v>
      </c>
      <c r="H24" s="9">
        <v>2012</v>
      </c>
      <c r="I24" s="41"/>
      <c r="J24" s="84">
        <v>654.5</v>
      </c>
      <c r="K24" s="66">
        <v>654.5</v>
      </c>
      <c r="L24" s="99">
        <f>SUM(K24*100/J24)</f>
        <v>100</v>
      </c>
    </row>
    <row r="25" spans="1:12" ht="25.5" customHeight="1">
      <c r="A25" s="119"/>
      <c r="B25" s="115"/>
      <c r="C25" s="9" t="s">
        <v>43</v>
      </c>
      <c r="D25" s="3" t="s">
        <v>13</v>
      </c>
      <c r="E25" s="7">
        <v>907</v>
      </c>
      <c r="F25" s="3">
        <v>7950900</v>
      </c>
      <c r="G25" s="63" t="s">
        <v>54</v>
      </c>
      <c r="H25" s="9">
        <v>2012</v>
      </c>
      <c r="I25" s="41"/>
      <c r="J25" s="84">
        <v>171.9</v>
      </c>
      <c r="K25" s="66">
        <v>171.9</v>
      </c>
      <c r="L25" s="99">
        <f>SUM(K25*100/J25)</f>
        <v>100</v>
      </c>
    </row>
    <row r="26" spans="1:12" ht="159" customHeight="1">
      <c r="A26" s="55">
        <v>8</v>
      </c>
      <c r="B26" s="50" t="s">
        <v>20</v>
      </c>
      <c r="C26" s="17" t="s">
        <v>3</v>
      </c>
      <c r="D26" s="16" t="s">
        <v>8</v>
      </c>
      <c r="E26" s="15">
        <v>902</v>
      </c>
      <c r="F26" s="16">
        <v>7951100</v>
      </c>
      <c r="G26" s="15" t="s">
        <v>14</v>
      </c>
      <c r="H26" s="17">
        <v>2012</v>
      </c>
      <c r="I26" s="42">
        <v>2454</v>
      </c>
      <c r="J26" s="85">
        <v>700</v>
      </c>
      <c r="K26" s="67">
        <v>578.5</v>
      </c>
      <c r="L26" s="101">
        <f>SUM(K26*100/J26)</f>
        <v>82.64285714285714</v>
      </c>
    </row>
    <row r="27" spans="1:12" ht="25.5" customHeight="1">
      <c r="A27" s="116">
        <v>9</v>
      </c>
      <c r="B27" s="120" t="s">
        <v>51</v>
      </c>
      <c r="C27" s="15" t="s">
        <v>55</v>
      </c>
      <c r="D27" s="16"/>
      <c r="E27" s="15"/>
      <c r="F27" s="16"/>
      <c r="G27" s="15"/>
      <c r="H27" s="17"/>
      <c r="I27" s="42"/>
      <c r="J27" s="85">
        <f>SUM(J28:J37)</f>
        <v>34327</v>
      </c>
      <c r="K27" s="85">
        <f>SUM(K28:K37)</f>
        <v>34327</v>
      </c>
      <c r="L27" s="101">
        <f>SUM(K27*100/J27)</f>
        <v>100</v>
      </c>
    </row>
    <row r="28" spans="1:12" ht="25.5" customHeight="1">
      <c r="A28" s="117"/>
      <c r="B28" s="121"/>
      <c r="C28" s="64"/>
      <c r="D28" s="16" t="s">
        <v>57</v>
      </c>
      <c r="E28" s="15">
        <v>917</v>
      </c>
      <c r="F28" s="16">
        <v>7951700</v>
      </c>
      <c r="G28" s="15">
        <v>500</v>
      </c>
      <c r="H28" s="17">
        <v>2012</v>
      </c>
      <c r="I28" s="42"/>
      <c r="J28" s="86">
        <v>95</v>
      </c>
      <c r="K28" s="68">
        <v>95</v>
      </c>
      <c r="L28" s="99">
        <f aca="true" t="shared" si="1" ref="L28:L54">SUM(K28*100/J28)</f>
        <v>100</v>
      </c>
    </row>
    <row r="29" spans="1:12" ht="25.5" customHeight="1">
      <c r="A29" s="117"/>
      <c r="B29" s="121"/>
      <c r="C29" s="64"/>
      <c r="D29" s="16" t="s">
        <v>56</v>
      </c>
      <c r="E29" s="15">
        <v>910</v>
      </c>
      <c r="F29" s="16">
        <v>7951700</v>
      </c>
      <c r="G29" s="15">
        <v>500</v>
      </c>
      <c r="H29" s="17">
        <v>2012</v>
      </c>
      <c r="I29" s="42"/>
      <c r="J29" s="87">
        <v>476</v>
      </c>
      <c r="K29" s="75">
        <v>476</v>
      </c>
      <c r="L29" s="99">
        <f t="shared" si="1"/>
        <v>100</v>
      </c>
    </row>
    <row r="30" spans="1:12" ht="26.25" customHeight="1">
      <c r="A30" s="118"/>
      <c r="B30" s="122"/>
      <c r="C30" s="133"/>
      <c r="D30" s="16" t="s">
        <v>46</v>
      </c>
      <c r="E30" s="15">
        <v>913</v>
      </c>
      <c r="F30" s="16">
        <v>7951700</v>
      </c>
      <c r="G30" s="63" t="s">
        <v>54</v>
      </c>
      <c r="H30" s="17">
        <v>2012</v>
      </c>
      <c r="I30" s="42"/>
      <c r="J30" s="86">
        <v>274</v>
      </c>
      <c r="K30" s="68">
        <v>274</v>
      </c>
      <c r="L30" s="99">
        <f t="shared" si="1"/>
        <v>100</v>
      </c>
    </row>
    <row r="31" spans="1:12" ht="26.25" customHeight="1">
      <c r="A31" s="118"/>
      <c r="B31" s="122"/>
      <c r="C31" s="133"/>
      <c r="D31" s="16" t="s">
        <v>39</v>
      </c>
      <c r="E31" s="15">
        <v>907</v>
      </c>
      <c r="F31" s="16">
        <v>7951700</v>
      </c>
      <c r="G31" s="63" t="s">
        <v>54</v>
      </c>
      <c r="H31" s="17">
        <v>2012</v>
      </c>
      <c r="I31" s="42"/>
      <c r="J31" s="86">
        <v>7834</v>
      </c>
      <c r="K31" s="68">
        <v>7833.9</v>
      </c>
      <c r="L31" s="99">
        <f t="shared" si="1"/>
        <v>99.99872351289252</v>
      </c>
    </row>
    <row r="32" spans="1:12" ht="26.25" customHeight="1">
      <c r="A32" s="118"/>
      <c r="B32" s="122"/>
      <c r="C32" s="133"/>
      <c r="D32" s="16" t="s">
        <v>19</v>
      </c>
      <c r="E32" s="15">
        <v>907</v>
      </c>
      <c r="F32" s="16">
        <v>7951700</v>
      </c>
      <c r="G32" s="60" t="s">
        <v>54</v>
      </c>
      <c r="H32" s="17">
        <v>2012</v>
      </c>
      <c r="I32" s="42"/>
      <c r="J32" s="86">
        <v>12351.4</v>
      </c>
      <c r="K32" s="68">
        <v>12351.5</v>
      </c>
      <c r="L32" s="99">
        <f t="shared" si="1"/>
        <v>100.00080962481987</v>
      </c>
    </row>
    <row r="33" spans="1:12" ht="26.25" customHeight="1">
      <c r="A33" s="118"/>
      <c r="B33" s="122"/>
      <c r="C33" s="133"/>
      <c r="D33" s="16" t="s">
        <v>11</v>
      </c>
      <c r="E33" s="15">
        <v>907</v>
      </c>
      <c r="F33" s="16">
        <v>7951700</v>
      </c>
      <c r="G33" s="60" t="s">
        <v>54</v>
      </c>
      <c r="H33" s="17">
        <v>2012</v>
      </c>
      <c r="I33" s="42"/>
      <c r="J33" s="86">
        <v>22.9</v>
      </c>
      <c r="K33" s="68">
        <v>22.9</v>
      </c>
      <c r="L33" s="99">
        <f t="shared" si="1"/>
        <v>100</v>
      </c>
    </row>
    <row r="34" spans="1:12" ht="26.25" customHeight="1">
      <c r="A34" s="118"/>
      <c r="B34" s="122"/>
      <c r="C34" s="133"/>
      <c r="D34" s="16" t="s">
        <v>40</v>
      </c>
      <c r="E34" s="15">
        <v>907</v>
      </c>
      <c r="F34" s="16">
        <v>7951700</v>
      </c>
      <c r="G34" s="60" t="s">
        <v>54</v>
      </c>
      <c r="H34" s="17">
        <v>2012</v>
      </c>
      <c r="I34" s="42"/>
      <c r="J34" s="86">
        <v>3086.7</v>
      </c>
      <c r="K34" s="68">
        <v>3086.7</v>
      </c>
      <c r="L34" s="99">
        <f t="shared" si="1"/>
        <v>100</v>
      </c>
    </row>
    <row r="35" spans="1:12" ht="26.25" customHeight="1">
      <c r="A35" s="118"/>
      <c r="B35" s="122"/>
      <c r="C35" s="133"/>
      <c r="D35" s="16" t="s">
        <v>12</v>
      </c>
      <c r="E35" s="15">
        <v>904</v>
      </c>
      <c r="F35" s="16">
        <v>7951700</v>
      </c>
      <c r="G35" s="60" t="s">
        <v>54</v>
      </c>
      <c r="H35" s="17">
        <v>2012</v>
      </c>
      <c r="I35" s="42"/>
      <c r="J35" s="86">
        <v>2020</v>
      </c>
      <c r="K35" s="68">
        <v>2020</v>
      </c>
      <c r="L35" s="99">
        <f t="shared" si="1"/>
        <v>100</v>
      </c>
    </row>
    <row r="36" spans="1:12" ht="27" customHeight="1">
      <c r="A36" s="118"/>
      <c r="B36" s="122"/>
      <c r="C36" s="133"/>
      <c r="D36" s="16" t="s">
        <v>34</v>
      </c>
      <c r="E36" s="15">
        <v>913</v>
      </c>
      <c r="F36" s="16">
        <v>7951700</v>
      </c>
      <c r="G36" s="60" t="s">
        <v>54</v>
      </c>
      <c r="H36" s="17">
        <v>2012</v>
      </c>
      <c r="I36" s="42"/>
      <c r="J36" s="86">
        <v>1399</v>
      </c>
      <c r="K36" s="68">
        <v>1399</v>
      </c>
      <c r="L36" s="99">
        <f t="shared" si="1"/>
        <v>100</v>
      </c>
    </row>
    <row r="37" spans="1:12" ht="27" customHeight="1">
      <c r="A37" s="119"/>
      <c r="B37" s="123"/>
      <c r="C37" s="119"/>
      <c r="D37" s="16" t="s">
        <v>47</v>
      </c>
      <c r="E37" s="15">
        <v>910</v>
      </c>
      <c r="F37" s="16">
        <v>7951700</v>
      </c>
      <c r="G37" s="60" t="s">
        <v>50</v>
      </c>
      <c r="H37" s="17">
        <v>2012</v>
      </c>
      <c r="I37" s="42"/>
      <c r="J37" s="86">
        <v>6768</v>
      </c>
      <c r="K37" s="68">
        <v>6768</v>
      </c>
      <c r="L37" s="99">
        <f t="shared" si="1"/>
        <v>100</v>
      </c>
    </row>
    <row r="38" spans="1:12" ht="102.75" customHeight="1">
      <c r="A38" s="56">
        <v>10</v>
      </c>
      <c r="B38" s="51" t="s">
        <v>25</v>
      </c>
      <c r="C38" s="4" t="s">
        <v>30</v>
      </c>
      <c r="D38" s="3" t="s">
        <v>11</v>
      </c>
      <c r="E38" s="7">
        <v>917</v>
      </c>
      <c r="F38" s="3">
        <v>7951200</v>
      </c>
      <c r="G38" s="21" t="s">
        <v>54</v>
      </c>
      <c r="H38" s="9">
        <v>2012</v>
      </c>
      <c r="I38" s="34">
        <v>45</v>
      </c>
      <c r="J38" s="88">
        <v>132</v>
      </c>
      <c r="K38" s="74">
        <v>132</v>
      </c>
      <c r="L38" s="101">
        <f t="shared" si="1"/>
        <v>100</v>
      </c>
    </row>
    <row r="39" spans="1:12" ht="53.25" customHeight="1">
      <c r="A39" s="108">
        <v>11</v>
      </c>
      <c r="B39" s="128" t="s">
        <v>37</v>
      </c>
      <c r="C39" s="73" t="s">
        <v>61</v>
      </c>
      <c r="D39" s="72"/>
      <c r="E39" s="11"/>
      <c r="F39" s="1"/>
      <c r="G39" s="61"/>
      <c r="H39" s="4"/>
      <c r="I39" s="43">
        <v>118</v>
      </c>
      <c r="J39" s="83">
        <f>SUM(J40:J41)</f>
        <v>30</v>
      </c>
      <c r="K39" s="83">
        <f>SUM(K40:K41)</f>
        <v>30</v>
      </c>
      <c r="L39" s="101">
        <f t="shared" si="1"/>
        <v>100</v>
      </c>
    </row>
    <row r="40" spans="1:12" ht="21" customHeight="1">
      <c r="A40" s="118"/>
      <c r="B40" s="114"/>
      <c r="C40" s="129" t="s">
        <v>2</v>
      </c>
      <c r="D40" s="1" t="s">
        <v>62</v>
      </c>
      <c r="E40" s="11">
        <v>917</v>
      </c>
      <c r="F40" s="1">
        <v>7951400</v>
      </c>
      <c r="G40" s="61" t="s">
        <v>63</v>
      </c>
      <c r="H40" s="4">
        <v>2012</v>
      </c>
      <c r="I40" s="43"/>
      <c r="J40" s="102">
        <v>23.7</v>
      </c>
      <c r="K40" s="66">
        <v>23.7</v>
      </c>
      <c r="L40" s="99">
        <f t="shared" si="1"/>
        <v>100</v>
      </c>
    </row>
    <row r="41" spans="1:12" ht="21" customHeight="1">
      <c r="A41" s="119"/>
      <c r="B41" s="115"/>
      <c r="C41" s="119"/>
      <c r="D41" s="1" t="s">
        <v>62</v>
      </c>
      <c r="E41" s="11">
        <v>917</v>
      </c>
      <c r="F41" s="1">
        <v>7951400</v>
      </c>
      <c r="G41" s="61" t="s">
        <v>54</v>
      </c>
      <c r="H41" s="4">
        <v>2012</v>
      </c>
      <c r="I41" s="43"/>
      <c r="J41" s="102">
        <v>6.3</v>
      </c>
      <c r="K41" s="66">
        <v>6.3</v>
      </c>
      <c r="L41" s="99">
        <f t="shared" si="1"/>
        <v>100</v>
      </c>
    </row>
    <row r="42" spans="1:12" ht="103.5" customHeight="1">
      <c r="A42" s="56">
        <v>12</v>
      </c>
      <c r="B42" s="51" t="s">
        <v>38</v>
      </c>
      <c r="C42" s="9" t="s">
        <v>30</v>
      </c>
      <c r="D42" s="3" t="s">
        <v>11</v>
      </c>
      <c r="E42" s="7">
        <v>917</v>
      </c>
      <c r="F42" s="3">
        <v>7952500</v>
      </c>
      <c r="G42" s="21" t="s">
        <v>54</v>
      </c>
      <c r="H42" s="9">
        <v>2012</v>
      </c>
      <c r="I42" s="34"/>
      <c r="J42" s="89">
        <v>365</v>
      </c>
      <c r="K42" s="69">
        <v>334.5</v>
      </c>
      <c r="L42" s="101">
        <f t="shared" si="1"/>
        <v>91.64383561643835</v>
      </c>
    </row>
    <row r="43" spans="1:12" ht="21" customHeight="1">
      <c r="A43" s="130">
        <v>13</v>
      </c>
      <c r="B43" s="128" t="s">
        <v>42</v>
      </c>
      <c r="C43" s="9" t="s">
        <v>61</v>
      </c>
      <c r="D43" s="3"/>
      <c r="E43" s="7"/>
      <c r="F43" s="3"/>
      <c r="G43" s="21"/>
      <c r="H43" s="9"/>
      <c r="I43" s="34"/>
      <c r="J43" s="89">
        <f>SUM(J44:J47)</f>
        <v>486.00000000000006</v>
      </c>
      <c r="K43" s="89">
        <f>SUM(K44:K47)</f>
        <v>362.4</v>
      </c>
      <c r="L43" s="101">
        <f t="shared" si="1"/>
        <v>74.5679012345679</v>
      </c>
    </row>
    <row r="44" spans="1:12" ht="21.75" customHeight="1">
      <c r="A44" s="131"/>
      <c r="B44" s="114"/>
      <c r="C44" s="9" t="s">
        <v>44</v>
      </c>
      <c r="D44" s="3" t="s">
        <v>19</v>
      </c>
      <c r="E44" s="7">
        <v>907</v>
      </c>
      <c r="F44" s="3">
        <v>7951600</v>
      </c>
      <c r="G44" s="21" t="s">
        <v>54</v>
      </c>
      <c r="H44" s="9">
        <v>2012</v>
      </c>
      <c r="I44" s="34"/>
      <c r="J44" s="84">
        <v>96.7</v>
      </c>
      <c r="K44" s="66">
        <v>0</v>
      </c>
      <c r="L44" s="99">
        <f t="shared" si="1"/>
        <v>0</v>
      </c>
    </row>
    <row r="45" spans="1:12" ht="31.5" customHeight="1">
      <c r="A45" s="131"/>
      <c r="B45" s="114"/>
      <c r="C45" s="9" t="s">
        <v>65</v>
      </c>
      <c r="D45" s="3" t="s">
        <v>12</v>
      </c>
      <c r="E45" s="7">
        <v>904</v>
      </c>
      <c r="F45" s="3">
        <v>7951600</v>
      </c>
      <c r="G45" s="21" t="s">
        <v>53</v>
      </c>
      <c r="H45" s="9">
        <v>2012</v>
      </c>
      <c r="I45" s="34"/>
      <c r="J45" s="84">
        <v>158.4</v>
      </c>
      <c r="K45" s="66">
        <v>155.1</v>
      </c>
      <c r="L45" s="99">
        <f t="shared" si="1"/>
        <v>97.91666666666666</v>
      </c>
    </row>
    <row r="46" spans="1:12" ht="21.75" customHeight="1">
      <c r="A46" s="131"/>
      <c r="B46" s="114"/>
      <c r="C46" s="9" t="s">
        <v>45</v>
      </c>
      <c r="D46" s="3" t="s">
        <v>19</v>
      </c>
      <c r="E46" s="7">
        <v>904</v>
      </c>
      <c r="F46" s="3">
        <v>7951600</v>
      </c>
      <c r="G46" s="21" t="s">
        <v>53</v>
      </c>
      <c r="H46" s="9">
        <v>2012</v>
      </c>
      <c r="I46" s="34"/>
      <c r="J46" s="84">
        <v>76.6</v>
      </c>
      <c r="K46" s="66">
        <v>76.4</v>
      </c>
      <c r="L46" s="99">
        <f t="shared" si="1"/>
        <v>99.7389033942559</v>
      </c>
    </row>
    <row r="47" spans="1:12" ht="21.75" customHeight="1">
      <c r="A47" s="132"/>
      <c r="B47" s="115"/>
      <c r="C47" s="9" t="s">
        <v>33</v>
      </c>
      <c r="D47" s="3" t="s">
        <v>34</v>
      </c>
      <c r="E47" s="7">
        <v>913</v>
      </c>
      <c r="F47" s="3">
        <v>7951600</v>
      </c>
      <c r="G47" s="21" t="s">
        <v>54</v>
      </c>
      <c r="H47" s="9">
        <v>2012</v>
      </c>
      <c r="I47" s="34"/>
      <c r="J47" s="84">
        <v>154.3</v>
      </c>
      <c r="K47" s="66">
        <v>130.9</v>
      </c>
      <c r="L47" s="99">
        <f t="shared" si="1"/>
        <v>84.83473752430329</v>
      </c>
    </row>
    <row r="48" spans="1:12" ht="87" customHeight="1">
      <c r="A48" s="105">
        <v>14</v>
      </c>
      <c r="B48" s="52" t="s">
        <v>64</v>
      </c>
      <c r="C48" s="9" t="s">
        <v>44</v>
      </c>
      <c r="D48" s="3" t="s">
        <v>39</v>
      </c>
      <c r="E48" s="7">
        <v>917</v>
      </c>
      <c r="F48" s="3">
        <v>7953500</v>
      </c>
      <c r="G48" s="21" t="s">
        <v>54</v>
      </c>
      <c r="H48" s="9">
        <v>2012</v>
      </c>
      <c r="I48" s="34"/>
      <c r="J48" s="89">
        <v>527</v>
      </c>
      <c r="K48" s="69">
        <v>0</v>
      </c>
      <c r="L48" s="99">
        <f t="shared" si="1"/>
        <v>0</v>
      </c>
    </row>
    <row r="49" spans="1:12" ht="115.5" customHeight="1">
      <c r="A49" s="108">
        <v>15</v>
      </c>
      <c r="B49" s="134" t="s">
        <v>24</v>
      </c>
      <c r="C49" s="9" t="s">
        <v>73</v>
      </c>
      <c r="D49" s="3"/>
      <c r="E49" s="7"/>
      <c r="F49" s="3"/>
      <c r="G49" s="21"/>
      <c r="H49" s="9"/>
      <c r="I49" s="34">
        <v>118</v>
      </c>
      <c r="J49" s="89">
        <f>SUM(J50:J53)</f>
        <v>7.1</v>
      </c>
      <c r="K49" s="89">
        <f>SUM(K50:K53)</f>
        <v>3.9</v>
      </c>
      <c r="L49" s="101">
        <f t="shared" si="1"/>
        <v>54.929577464788736</v>
      </c>
    </row>
    <row r="50" spans="1:12" ht="37.5" customHeight="1">
      <c r="A50" s="118"/>
      <c r="B50" s="114"/>
      <c r="C50" s="9" t="s">
        <v>58</v>
      </c>
      <c r="D50" s="3" t="s">
        <v>39</v>
      </c>
      <c r="E50" s="7">
        <v>907</v>
      </c>
      <c r="F50" s="3">
        <v>7951500</v>
      </c>
      <c r="G50" s="21" t="s">
        <v>54</v>
      </c>
      <c r="H50" s="3">
        <v>2012</v>
      </c>
      <c r="I50" s="34"/>
      <c r="J50" s="84">
        <v>0.9</v>
      </c>
      <c r="K50" s="66">
        <v>0</v>
      </c>
      <c r="L50" s="99">
        <f t="shared" si="1"/>
        <v>0</v>
      </c>
    </row>
    <row r="51" spans="1:12" ht="21.75" customHeight="1">
      <c r="A51" s="118"/>
      <c r="B51" s="114"/>
      <c r="C51" s="9" t="s">
        <v>60</v>
      </c>
      <c r="D51" s="3" t="s">
        <v>19</v>
      </c>
      <c r="E51" s="7">
        <v>907</v>
      </c>
      <c r="F51" s="3">
        <v>7951500</v>
      </c>
      <c r="G51" s="21" t="s">
        <v>54</v>
      </c>
      <c r="H51" s="3">
        <v>2012</v>
      </c>
      <c r="I51" s="34"/>
      <c r="J51" s="84">
        <v>3.4</v>
      </c>
      <c r="K51" s="66">
        <v>2.3</v>
      </c>
      <c r="L51" s="99">
        <f t="shared" si="1"/>
        <v>67.6470588235294</v>
      </c>
    </row>
    <row r="52" spans="1:12" ht="41.25" customHeight="1">
      <c r="A52" s="118"/>
      <c r="B52" s="114"/>
      <c r="C52" s="70" t="s">
        <v>59</v>
      </c>
      <c r="D52" s="71" t="s">
        <v>11</v>
      </c>
      <c r="E52" s="7">
        <v>907</v>
      </c>
      <c r="F52" s="3">
        <v>7951500</v>
      </c>
      <c r="G52" s="21" t="s">
        <v>54</v>
      </c>
      <c r="H52" s="3">
        <v>2012</v>
      </c>
      <c r="I52" s="34"/>
      <c r="J52" s="84">
        <v>1</v>
      </c>
      <c r="K52" s="66">
        <v>0</v>
      </c>
      <c r="L52" s="99">
        <f t="shared" si="1"/>
        <v>0</v>
      </c>
    </row>
    <row r="53" spans="1:12" ht="21.75" customHeight="1" thickBot="1">
      <c r="A53" s="127"/>
      <c r="B53" s="135"/>
      <c r="C53" s="53" t="s">
        <v>43</v>
      </c>
      <c r="D53" s="47" t="s">
        <v>40</v>
      </c>
      <c r="E53" s="35">
        <v>907</v>
      </c>
      <c r="F53" s="47">
        <v>7951500</v>
      </c>
      <c r="G53" s="36" t="s">
        <v>54</v>
      </c>
      <c r="H53" s="47">
        <v>2012</v>
      </c>
      <c r="I53" s="48"/>
      <c r="J53" s="90">
        <v>1.8</v>
      </c>
      <c r="K53" s="95">
        <v>1.6</v>
      </c>
      <c r="L53" s="103">
        <f t="shared" si="1"/>
        <v>88.88888888888889</v>
      </c>
    </row>
    <row r="54" spans="1:12" ht="19.5" customHeight="1" thickBot="1">
      <c r="A54" s="44"/>
      <c r="B54" s="106" t="s">
        <v>15</v>
      </c>
      <c r="C54" s="106"/>
      <c r="D54" s="45"/>
      <c r="E54" s="45"/>
      <c r="F54" s="45"/>
      <c r="G54" s="45"/>
      <c r="H54" s="45"/>
      <c r="I54" s="46" t="e">
        <f>I14+I21+I22+I26+I38+I39+I49+I15</f>
        <v>#REF!</v>
      </c>
      <c r="J54" s="91">
        <f>J14+J15+J21+J22+J26+J27+J38+J39+J49+J48+J42+J43</f>
        <v>45513.4</v>
      </c>
      <c r="K54" s="91">
        <f>K14+K15+K21+K22+K26+K27+K38+K39+K49+K48+K42+K43</f>
        <v>44282.700000000004</v>
      </c>
      <c r="L54" s="104">
        <f t="shared" si="1"/>
        <v>97.2959611894519</v>
      </c>
    </row>
    <row r="55" ht="16.5" customHeight="1">
      <c r="B55" s="32"/>
    </row>
    <row r="115" ht="76.5" customHeight="1"/>
    <row r="116" spans="2:7" ht="15.75">
      <c r="B116" s="107"/>
      <c r="C116" s="107"/>
      <c r="D116" s="33"/>
      <c r="E116" s="33"/>
      <c r="F116" s="33"/>
      <c r="G116" s="33"/>
    </row>
    <row r="117" spans="2:7" ht="15.75">
      <c r="B117" s="107"/>
      <c r="C117" s="107"/>
      <c r="D117" s="33"/>
      <c r="E117" s="33"/>
      <c r="F117" s="33"/>
      <c r="G117" s="33"/>
    </row>
    <row r="118" spans="2:7" ht="15.75">
      <c r="B118" s="107"/>
      <c r="C118" s="107"/>
      <c r="D118" s="33"/>
      <c r="E118" s="33"/>
      <c r="F118" s="33"/>
      <c r="G118" s="33"/>
    </row>
    <row r="119" spans="2:7" ht="15.75">
      <c r="B119" s="107"/>
      <c r="C119" s="107"/>
      <c r="D119" s="33"/>
      <c r="E119" s="33"/>
      <c r="F119" s="33"/>
      <c r="G119" s="33"/>
    </row>
    <row r="120" spans="2:7" ht="15.75">
      <c r="B120" s="107"/>
      <c r="C120" s="107"/>
      <c r="D120" s="33"/>
      <c r="E120" s="33"/>
      <c r="F120" s="33"/>
      <c r="G120" s="33"/>
    </row>
  </sheetData>
  <sheetProtection/>
  <mergeCells count="24">
    <mergeCell ref="B49:B53"/>
    <mergeCell ref="H5:J5"/>
    <mergeCell ref="A15:A20"/>
    <mergeCell ref="G1:L1"/>
    <mergeCell ref="G2:L2"/>
    <mergeCell ref="G3:L3"/>
    <mergeCell ref="H4:L4"/>
    <mergeCell ref="B6:L6"/>
    <mergeCell ref="B39:B41"/>
    <mergeCell ref="C40:C41"/>
    <mergeCell ref="B43:B47"/>
    <mergeCell ref="A43:A47"/>
    <mergeCell ref="A39:A41"/>
    <mergeCell ref="C30:C37"/>
    <mergeCell ref="B54:C54"/>
    <mergeCell ref="B116:C120"/>
    <mergeCell ref="A12:A13"/>
    <mergeCell ref="B14:H14"/>
    <mergeCell ref="B22:B25"/>
    <mergeCell ref="A27:A37"/>
    <mergeCell ref="B27:B37"/>
    <mergeCell ref="B15:B20"/>
    <mergeCell ref="A22:A25"/>
    <mergeCell ref="A49:A53"/>
  </mergeCells>
  <printOptions/>
  <pageMargins left="0.5905511811023623" right="0.1968503937007874" top="0.3937007874015748" bottom="0.3937007874015748" header="0.11811023622047245" footer="0.1968503937007874"/>
  <pageSetup fitToHeight="2" fitToWidth="1" horizontalDpi="600" verticalDpi="600" orientation="portrait" paperSize="9" scale="62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2013-03-26T06:15:38Z</cp:lastPrinted>
  <dcterms:created xsi:type="dcterms:W3CDTF">2007-11-13T02:55:22Z</dcterms:created>
  <dcterms:modified xsi:type="dcterms:W3CDTF">2013-06-11T01:12:03Z</dcterms:modified>
  <cp:category/>
  <cp:version/>
  <cp:contentType/>
  <cp:contentStatus/>
</cp:coreProperties>
</file>